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8A8D5DC-2034-4AFC-B898-93E980B28FC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18" i="45"/>
  <c r="H17" i="45"/>
  <c r="H8" i="45"/>
  <c r="I8" i="45" s="1"/>
  <c r="H24" i="45" s="1"/>
</calcChain>
</file>

<file path=xl/sharedStrings.xml><?xml version="1.0" encoding="utf-8"?>
<sst xmlns="http://schemas.openxmlformats.org/spreadsheetml/2006/main" count="70" uniqueCount="63">
  <si>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</si>
  <si>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</si>
  <si>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</si>
  <si>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</si>
  <si>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</si>
  <si>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</si>
  <si>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</si>
  <si>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</si>
  <si>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</si>
  <si>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</si>
  <si>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</si>
  <si>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</si>
  <si>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</si>
  <si>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</si>
  <si>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</si>
  <si>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</si>
  <si>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</si>
  <si>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</si>
  <si>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</si>
  <si>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</si>
  <si>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</si>
  <si>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</si>
  <si>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</si>
  <si>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</si>
  <si>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</si>
  <si>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</si>
  <si>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</si>
  <si>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</si>
  <si>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</si>
  <si>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</si>
  <si>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</si>
  <si>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</si>
  <si>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</si>
  <si>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</si>
  <si>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完成项目开题工作</t>
  </si>
  <si>
    <t>项目实施与政策符合度</t>
  </si>
  <si>
    <t>项目实施进度</t>
  </si>
  <si>
    <t>项目完成及时率</t>
  </si>
  <si>
    <t>2024年12月完成项目开题阶段相关工作</t>
  </si>
  <si>
    <t>项目总支出</t>
  </si>
  <si>
    <t>测试化验加工费控制数</t>
  </si>
  <si>
    <t>劳务费控制数</t>
  </si>
  <si>
    <t>其他费用控制数</t>
  </si>
  <si>
    <t>打造更加安全的城市轨道交通，提高乘客自救能力，从而提高轨道交通良性发展</t>
  </si>
  <si>
    <t>项目实施效果</t>
  </si>
  <si>
    <t>=1项</t>
  </si>
  <si>
    <t>=100%</t>
  </si>
  <si>
    <t>≤309.66万元</t>
  </si>
  <si>
    <t>≤125.52万元</t>
  </si>
  <si>
    <t>≤92.36万元</t>
  </si>
  <si>
    <t>≤91.78万元</t>
  </si>
  <si>
    <t>2025年1月完成项目阶段有关工作</t>
  </si>
  <si>
    <t>11000025T000003248965-特大暴雨天气城市轨道交通防灾能力体系建设及关键技术研究服务</t>
  </si>
  <si>
    <t>效益指标
（40分）</t>
  </si>
  <si>
    <t>社会效益指标
（40分）</t>
  </si>
  <si>
    <t>本阶段项目完成时间略有延迟，以后会加强项目管理工作</t>
  </si>
  <si>
    <t>174万元</t>
  </si>
  <si>
    <t>北京市交通委员会(本级)-轨道交通运营管理处</t>
  </si>
  <si>
    <t>针对北京实际，借鉴国内外典型城市经验，利用新技术新方法，解决既有特大暴雨下城市轨道交通管理中对风险系统、量化认知有限，防灾能力需全面加强，设施设备和应急能力有待提升等问题，研究构建案例集及灾害分类、量化模拟进水过程、健全防汛能力体系、研发防倒灌典型设备、研发智能应急演练系统，全面提升特大暴雨城市轨道交通防灾能力建设</t>
    <phoneticPr fontId="6" type="noConversion"/>
  </si>
  <si>
    <t>针对北京实际，借鉴国内外典型城市经验，利用新技术新方法，为解决既有特大暴雨下城市轨道交通管理中对风险系统、量化认知有限，防灾能力需全面加强，设施设备和应急能力有待提升等问题，开展包括构建案例集及灾害分类、量化模拟进水过程、健全防汛能力体系、研发防倒灌典型设备、研发智能应急演练系统5个方面的研究工作。本项目为跨年项目，目前已完成项目开题大纲评审</t>
    <phoneticPr fontId="6" type="noConversion"/>
  </si>
  <si>
    <t>正在开展包括构建案例集及灾害分类、量化模拟进水过程、健全防汛能力体系、研发防倒灌典型设备、研发智能应急演练系统5个方面的研究工作</t>
    <phoneticPr fontId="6" type="noConversion"/>
  </si>
  <si>
    <t>项目当年预算数为174万元</t>
    <phoneticPr fontId="6" type="noConversion"/>
  </si>
  <si>
    <t>项目正在进行中。预计完成时能实现项目目标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</si>
</sst>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49" fontId="8" fillId="0" borderId="2" xfId="6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topLeftCell="A17" workbookViewId="0">
      <selection activeCell="F12" sqref="F12:I1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2.59765625" style="10" customWidth="1"/>
    <col min="7" max="7" width="14" style="13" customWidth="1"/>
    <col min="8" max="9" width="14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31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0</v>
      </c>
      <c r="B5" s="18"/>
      <c r="C5" s="19" t="s">
        <v>52</v>
      </c>
      <c r="D5" s="20"/>
      <c r="E5" s="20"/>
      <c r="F5" s="20"/>
      <c r="G5" s="20"/>
      <c r="H5" s="20"/>
      <c r="I5" s="21"/>
    </row>
    <row r="6" spans="1:9" x14ac:dyDescent="0.3">
      <c r="A6" s="18" t="s">
        <v>11</v>
      </c>
      <c r="B6" s="18"/>
      <c r="C6" s="18" t="s">
        <v>30</v>
      </c>
      <c r="D6" s="18"/>
      <c r="E6" s="18"/>
      <c r="F6" s="2" t="s">
        <v>1</v>
      </c>
      <c r="G6" s="18" t="s">
        <v>57</v>
      </c>
      <c r="H6" s="18"/>
      <c r="I6" s="18"/>
    </row>
    <row r="7" spans="1:9" x14ac:dyDescent="0.3">
      <c r="A7" s="18" t="s">
        <v>12</v>
      </c>
      <c r="B7" s="18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8" t="s">
        <v>17</v>
      </c>
      <c r="B8" s="18"/>
      <c r="C8" s="2" t="s">
        <v>18</v>
      </c>
      <c r="D8" s="1"/>
      <c r="E8" s="1">
        <v>180</v>
      </c>
      <c r="F8" s="1">
        <v>174</v>
      </c>
      <c r="G8" s="2">
        <v>10</v>
      </c>
      <c r="H8" s="4">
        <f>F8/E8</f>
        <v>0.96666666666666667</v>
      </c>
      <c r="I8" s="5">
        <f>H8*10</f>
        <v>9.6666666666666661</v>
      </c>
    </row>
    <row r="9" spans="1:9" x14ac:dyDescent="0.3">
      <c r="A9" s="18"/>
      <c r="B9" s="18"/>
      <c r="C9" s="2" t="s">
        <v>19</v>
      </c>
      <c r="D9" s="1"/>
      <c r="E9" s="1">
        <v>180</v>
      </c>
      <c r="F9" s="1">
        <v>174</v>
      </c>
      <c r="G9" s="2"/>
      <c r="H9" s="2"/>
      <c r="I9" s="1"/>
    </row>
    <row r="10" spans="1:9" x14ac:dyDescent="0.3">
      <c r="A10" s="18"/>
      <c r="B10" s="18"/>
      <c r="C10" s="2" t="s">
        <v>20</v>
      </c>
      <c r="D10" s="1"/>
      <c r="E10" s="1"/>
      <c r="F10" s="1"/>
      <c r="G10" s="2"/>
      <c r="H10" s="2"/>
      <c r="I10" s="1"/>
    </row>
    <row r="11" spans="1:9" x14ac:dyDescent="0.3">
      <c r="A11" s="18"/>
      <c r="B11" s="18"/>
      <c r="C11" s="2" t="s">
        <v>32</v>
      </c>
      <c r="D11" s="1"/>
      <c r="E11" s="1"/>
      <c r="F11" s="1"/>
      <c r="G11" s="2"/>
      <c r="H11" s="2"/>
      <c r="I11" s="1"/>
    </row>
    <row r="12" spans="1:9" x14ac:dyDescent="0.3">
      <c r="A12" s="18" t="s">
        <v>3</v>
      </c>
      <c r="B12" s="18" t="s">
        <v>21</v>
      </c>
      <c r="C12" s="18"/>
      <c r="D12" s="18"/>
      <c r="E12" s="18"/>
      <c r="F12" s="18" t="s">
        <v>22</v>
      </c>
      <c r="G12" s="18"/>
      <c r="H12" s="18"/>
      <c r="I12" s="18"/>
    </row>
    <row r="13" spans="1:9" ht="91.35" customHeight="1" x14ac:dyDescent="0.3">
      <c r="A13" s="18"/>
      <c r="B13" s="19" t="s">
        <v>58</v>
      </c>
      <c r="C13" s="20"/>
      <c r="D13" s="20"/>
      <c r="E13" s="21"/>
      <c r="F13" s="19" t="s">
        <v>59</v>
      </c>
      <c r="G13" s="20"/>
      <c r="H13" s="20"/>
      <c r="I13" s="21"/>
    </row>
    <row r="14" spans="1:9" ht="26.25" x14ac:dyDescent="0.3">
      <c r="A14" s="18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</row>
    <row r="15" spans="1:9" ht="36.950000000000003" customHeight="1" x14ac:dyDescent="0.3">
      <c r="A15" s="18"/>
      <c r="B15" s="18" t="s">
        <v>25</v>
      </c>
      <c r="C15" s="1" t="s">
        <v>26</v>
      </c>
      <c r="D15" s="6" t="s">
        <v>34</v>
      </c>
      <c r="E15" s="7" t="s">
        <v>45</v>
      </c>
      <c r="F15" s="7" t="s">
        <v>45</v>
      </c>
      <c r="G15" s="1">
        <v>15</v>
      </c>
      <c r="H15" s="1">
        <v>15</v>
      </c>
      <c r="I15" s="1"/>
    </row>
    <row r="16" spans="1:9" ht="36.950000000000003" customHeight="1" x14ac:dyDescent="0.3">
      <c r="A16" s="18"/>
      <c r="B16" s="18"/>
      <c r="C16" s="1" t="s">
        <v>27</v>
      </c>
      <c r="D16" s="6" t="s">
        <v>35</v>
      </c>
      <c r="E16" s="7" t="s">
        <v>46</v>
      </c>
      <c r="F16" s="8">
        <v>1</v>
      </c>
      <c r="G16" s="1">
        <v>13</v>
      </c>
      <c r="H16" s="1">
        <v>13</v>
      </c>
      <c r="I16" s="1"/>
    </row>
    <row r="17" spans="1:9" ht="43.9" customHeight="1" x14ac:dyDescent="0.3">
      <c r="A17" s="18"/>
      <c r="B17" s="18"/>
      <c r="C17" s="18" t="s">
        <v>28</v>
      </c>
      <c r="D17" s="6" t="s">
        <v>36</v>
      </c>
      <c r="E17" s="6" t="s">
        <v>38</v>
      </c>
      <c r="F17" s="6" t="s">
        <v>51</v>
      </c>
      <c r="G17" s="1">
        <v>6</v>
      </c>
      <c r="H17" s="9">
        <f>ROUNDDOWN(G17*0.9,)</f>
        <v>5</v>
      </c>
      <c r="I17" s="22" t="s">
        <v>55</v>
      </c>
    </row>
    <row r="18" spans="1:9" ht="43.9" customHeight="1" x14ac:dyDescent="0.3">
      <c r="A18" s="18"/>
      <c r="B18" s="18"/>
      <c r="C18" s="18"/>
      <c r="D18" s="6" t="s">
        <v>37</v>
      </c>
      <c r="E18" s="7" t="s">
        <v>46</v>
      </c>
      <c r="F18" s="8">
        <v>0.9</v>
      </c>
      <c r="G18" s="1">
        <v>6</v>
      </c>
      <c r="H18" s="9">
        <f>ROUNDDOWN(G18*0.9,)</f>
        <v>5</v>
      </c>
      <c r="I18" s="23"/>
    </row>
    <row r="19" spans="1:9" ht="36.950000000000003" customHeight="1" x14ac:dyDescent="0.3">
      <c r="A19" s="18"/>
      <c r="B19" s="18"/>
      <c r="C19" s="22" t="s">
        <v>29</v>
      </c>
      <c r="D19" s="6" t="s">
        <v>39</v>
      </c>
      <c r="E19" s="6" t="s">
        <v>47</v>
      </c>
      <c r="F19" s="6" t="s">
        <v>56</v>
      </c>
      <c r="G19" s="9">
        <v>2.5</v>
      </c>
      <c r="H19" s="9">
        <v>2.5</v>
      </c>
      <c r="I19" s="9" t="s">
        <v>61</v>
      </c>
    </row>
    <row r="20" spans="1:9" ht="36.950000000000003" customHeight="1" x14ac:dyDescent="0.3">
      <c r="A20" s="18"/>
      <c r="B20" s="18"/>
      <c r="C20" s="24"/>
      <c r="D20" s="6" t="s">
        <v>40</v>
      </c>
      <c r="E20" s="6" t="s">
        <v>48</v>
      </c>
      <c r="F20" s="6" t="s">
        <v>48</v>
      </c>
      <c r="G20" s="1">
        <v>2.5</v>
      </c>
      <c r="H20" s="1">
        <v>2.5</v>
      </c>
      <c r="I20" s="1"/>
    </row>
    <row r="21" spans="1:9" ht="36.950000000000003" customHeight="1" x14ac:dyDescent="0.3">
      <c r="A21" s="18"/>
      <c r="B21" s="18"/>
      <c r="C21" s="24"/>
      <c r="D21" s="6" t="s">
        <v>41</v>
      </c>
      <c r="E21" s="6" t="s">
        <v>49</v>
      </c>
      <c r="F21" s="6" t="s">
        <v>49</v>
      </c>
      <c r="G21" s="1">
        <v>2.5</v>
      </c>
      <c r="H21" s="1">
        <v>2.5</v>
      </c>
      <c r="I21" s="1"/>
    </row>
    <row r="22" spans="1:9" ht="38.25" customHeight="1" x14ac:dyDescent="0.3">
      <c r="A22" s="18"/>
      <c r="B22" s="18"/>
      <c r="C22" s="23"/>
      <c r="D22" s="6" t="s">
        <v>42</v>
      </c>
      <c r="E22" s="6" t="s">
        <v>50</v>
      </c>
      <c r="F22" s="6" t="s">
        <v>50</v>
      </c>
      <c r="G22" s="1">
        <v>2.5</v>
      </c>
      <c r="H22" s="1">
        <v>2.5</v>
      </c>
      <c r="I22" s="1"/>
    </row>
    <row r="23" spans="1:9" ht="84.4" customHeight="1" x14ac:dyDescent="0.3">
      <c r="A23" s="18"/>
      <c r="B23" s="9" t="s">
        <v>53</v>
      </c>
      <c r="C23" s="9" t="s">
        <v>54</v>
      </c>
      <c r="D23" s="6" t="s">
        <v>44</v>
      </c>
      <c r="E23" s="6" t="s">
        <v>43</v>
      </c>
      <c r="F23" s="1" t="s">
        <v>60</v>
      </c>
      <c r="G23" s="9">
        <v>40</v>
      </c>
      <c r="H23" s="9">
        <f>ROUNDDOWN(G23*0.9,)</f>
        <v>36</v>
      </c>
      <c r="I23" s="1" t="s">
        <v>62</v>
      </c>
    </row>
    <row r="24" spans="1:9" x14ac:dyDescent="0.3">
      <c r="A24" s="18" t="s">
        <v>9</v>
      </c>
      <c r="B24" s="18"/>
      <c r="C24" s="18"/>
      <c r="D24" s="18"/>
      <c r="E24" s="18"/>
      <c r="F24" s="18"/>
      <c r="G24" s="3">
        <v>100</v>
      </c>
      <c r="H24" s="5">
        <f>I8+SUM(H15:H23)</f>
        <v>93.666666666666671</v>
      </c>
      <c r="I24" s="1"/>
    </row>
  </sheetData>
  <mergeCells count="24">
    <mergeCell ref="A10:B10"/>
    <mergeCell ref="A11:B11"/>
    <mergeCell ref="A24:F24"/>
    <mergeCell ref="A14:A23"/>
    <mergeCell ref="B15:B22"/>
    <mergeCell ref="A12:A13"/>
    <mergeCell ref="B12:E12"/>
    <mergeCell ref="F12:I12"/>
    <mergeCell ref="B13:E13"/>
    <mergeCell ref="F13:I13"/>
    <mergeCell ref="I17:I18"/>
    <mergeCell ref="C17:C18"/>
    <mergeCell ref="C19:C22"/>
    <mergeCell ref="A6:B6"/>
    <mergeCell ref="C6:E6"/>
    <mergeCell ref="G6:I6"/>
    <mergeCell ref="A8:B8"/>
    <mergeCell ref="A9:B9"/>
    <mergeCell ref="A7:B7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2025-08-27T01:48:28Z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