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1020" tabRatio="927"/>
  </bookViews>
  <sheets>
    <sheet name="绩效自评表" sheetId="44" r:id="rId1"/>
  </sheets>
  <calcPr calcId="144525"/>
</workbook>
</file>

<file path=xl/calcChain.xml><?xml version="1.0" encoding="utf-8"?>
<calcChain xmlns="http://schemas.openxmlformats.org/spreadsheetml/2006/main">
  <c r="F9" i="44" l="1"/>
  <c r="E9" i="44"/>
  <c r="D9" i="44"/>
  <c r="H9" i="44" l="1"/>
  <c r="I9" i="44" s="1"/>
  <c r="H27" i="44" s="1"/>
</calcChain>
</file>

<file path=xl/sharedStrings.xml><?xml version="1.0" encoding="utf-8"?>
<sst xmlns="http://schemas.openxmlformats.org/spreadsheetml/2006/main" count="84" uniqueCount="74">
  <si>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</si>
  <si>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</si>
  <si>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</si>
  <si>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</si>
  <si>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</si>
  <si>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</si>
  <si>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</si>
  <si>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</si>
  <si>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</si>
  <si>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</si>
  <si>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</si>
  <si>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</si>
  <si>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</si>
  <si>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</si>
  <si>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</si>
  <si>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</si>
  <si>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</si>
  <si>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</si>
  <si>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</si>
  <si>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</si>
  <si>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</si>
  <si>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</si>
  <si>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其中：当年财政拨款</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</si>
  <si>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</si>
  <si>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</si>
  <si>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</si>
  <si>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</si>
  <si>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</si>
  <si>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</si>
  <si>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</si>
  <si>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</si>
  <si>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</si>
  <si>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</si>
  <si>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</si>
  <si>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</si>
  <si>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</si>
  <si>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</si>
  <si>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</si>
  <si>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</si>
  <si>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</si>
  <si>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孙立山</t>
    <phoneticPr fontId="12" type="noConversion"/>
  </si>
  <si>
    <t>1份</t>
    <phoneticPr fontId="12" type="noConversion"/>
  </si>
  <si>
    <t>论文</t>
    <phoneticPr fontId="12" type="noConversion"/>
  </si>
  <si>
    <t>5篇</t>
    <phoneticPr fontId="12" type="noConversion"/>
  </si>
  <si>
    <t>8篇</t>
    <phoneticPr fontId="12" type="noConversion"/>
  </si>
  <si>
    <t>发表论文质量标准</t>
    <phoneticPr fontId="12" type="noConversion"/>
  </si>
  <si>
    <t>中期报告评审合格率</t>
    <phoneticPr fontId="12" type="noConversion"/>
  </si>
  <si>
    <t>结题报告评审合格率</t>
    <phoneticPr fontId="12" type="noConversion"/>
  </si>
  <si>
    <t>项目实施进度</t>
    <phoneticPr fontId="12" type="noConversion"/>
  </si>
  <si>
    <t>资金支付进度</t>
    <phoneticPr fontId="12" type="noConversion"/>
  </si>
  <si>
    <t>多场景交通运行仿真建模技术研究报告</t>
    <phoneticPr fontId="12" type="noConversion"/>
  </si>
  <si>
    <t>2023年12月31日前完成全部资金229.75728万元支付</t>
    <phoneticPr fontId="12" type="noConversion"/>
  </si>
  <si>
    <t>于2023年4月10日完成中期报告评审；于2023年12月8日完成项目结题验收。</t>
    <phoneticPr fontId="12" type="noConversion"/>
  </si>
  <si>
    <t>预算控制数</t>
    <phoneticPr fontId="12" type="noConversion"/>
  </si>
  <si>
    <t>成果应用单位满意度</t>
    <phoneticPr fontId="12" type="noConversion"/>
  </si>
  <si>
    <t>可持续影响</t>
    <phoneticPr fontId="12" type="noConversion"/>
  </si>
  <si>
    <t>社会效益</t>
    <phoneticPr fontId="12" type="noConversion"/>
  </si>
  <si>
    <t>构建车路协同示范区域交通影响评估的应用场景</t>
    <phoneticPr fontId="12" type="noConversion"/>
  </si>
  <si>
    <t>在本领域主流学术期刊或会议发表论文8篇</t>
    <phoneticPr fontId="12" type="noConversion"/>
  </si>
  <si>
    <t>在本领域主流学术期刊或会议发表论文</t>
    <phoneticPr fontId="12" type="noConversion"/>
  </si>
  <si>
    <t>51.75万元</t>
    <phoneticPr fontId="12" type="noConversion"/>
  </si>
  <si>
    <t xml:space="preserve">项目开发的车路协同数据融合技术可实现车端和路端的多源数据接入，实现数据的高效利用，进行车辆的实施检测等工作；项目构建的异质交通流仿真模型，可分析不同渗透率下的异质交通流演化机理，并提出车路协同策略库来提升各场景异质交通流的运行效果。课题完成的成果有：
1、车路协同数据汇聚融合与应用关键技术研究报告1份；车路协同数据汇聚算法一套；异质交通流仿真模型一套；发表高水平学术论8篇，申请软著7项；完成预期目标
</t>
    <phoneticPr fontId="12" type="noConversion"/>
  </si>
  <si>
    <t>车路协同数据汇聚融合与应用关键技术研究</t>
    <phoneticPr fontId="12" type="noConversion"/>
  </si>
  <si>
    <t>科技处</t>
    <phoneticPr fontId="12" type="noConversion"/>
  </si>
  <si>
    <t>2023年6月30日前完成中期报告评审2023年12月31日前完成成果编制工作，完成项目终验</t>
    <phoneticPr fontId="12" type="noConversion"/>
  </si>
  <si>
    <t>探索基于车路协同大数据的MaaS出行服务</t>
    <phoneticPr fontId="12" type="noConversion"/>
  </si>
  <si>
    <t>开发了车路协同多源数据汇聚融合算法；构建异质交通流仿真模型；构建车路协同管控策略库，支持车路协同大数据出行及服务应用</t>
    <phoneticPr fontId="12" type="noConversion"/>
  </si>
  <si>
    <t>≥90%</t>
    <phoneticPr fontId="12" type="noConversion"/>
  </si>
  <si>
    <t>定性指标，效益无法准确衡量</t>
    <phoneticPr fontId="12" type="noConversion"/>
  </si>
  <si>
    <r>
      <t>通过本项目关键技术创新，可以解决车路协同大数据汇聚融合与综合管理问题，突破北京市智能网联汽车与社会交通关联性分析与混合交通流仿真关键技术，填补相关技术空白。项目成果能够提升车路协同多源数据融合与管理水平，为实现基于大数据的出行服务提供技术支持。课题</t>
    </r>
    <r>
      <rPr>
        <sz val="11"/>
        <color rgb="FF000000"/>
        <rFont val="宋体"/>
        <family val="3"/>
        <charset val="134"/>
        <scheme val="minor"/>
      </rPr>
      <t>考核指标包括以下内容</t>
    </r>
    <r>
      <rPr>
        <sz val="11"/>
        <color indexed="8"/>
        <rFont val="宋体"/>
        <family val="3"/>
        <charset val="134"/>
        <scheme val="minor"/>
      </rPr>
      <t>：
1、完成车路协同数据汇聚融合与应用关键技术研究报告1份；
2、</t>
    </r>
    <r>
      <rPr>
        <sz val="11"/>
        <color rgb="FF000000"/>
        <rFont val="宋体"/>
        <family val="3"/>
        <charset val="134"/>
        <scheme val="minor"/>
      </rPr>
      <t>发表论文5篇</t>
    </r>
    <r>
      <rPr>
        <sz val="11"/>
        <color indexed="8"/>
        <rFont val="宋体"/>
        <family val="3"/>
        <charset val="134"/>
        <scheme val="minor"/>
      </rPr>
      <t>；</t>
    </r>
    <phoneticPr fontId="12" type="noConversion"/>
  </si>
  <si>
    <r>
      <rPr>
        <sz val="11"/>
        <color rgb="FF000000"/>
        <rFont val="宋体"/>
        <family val="3"/>
        <charset val="134"/>
        <scheme val="minor"/>
      </rPr>
      <t>合格率</t>
    </r>
    <r>
      <rPr>
        <sz val="11"/>
        <color indexed="8"/>
        <rFont val="宋体"/>
        <family val="3"/>
        <charset val="134"/>
        <scheme val="minor"/>
      </rPr>
      <t>100%</t>
    </r>
    <phoneticPr fontId="12" type="noConversion"/>
  </si>
  <si>
    <r>
      <rPr>
        <sz val="11"/>
        <color rgb="FF000000"/>
        <rFont val="宋体"/>
        <family val="3"/>
        <charset val="134"/>
        <scheme val="minor"/>
      </rPr>
      <t>于</t>
    </r>
    <r>
      <rPr>
        <sz val="11"/>
        <color indexed="8"/>
        <rFont val="宋体"/>
        <family val="3"/>
        <charset val="134"/>
        <scheme val="minor"/>
      </rPr>
      <t>2023年12月</t>
    </r>
    <r>
      <rPr>
        <sz val="11"/>
        <color rgb="FF000000"/>
        <rFont val="宋体"/>
        <family val="3"/>
        <charset val="134"/>
        <scheme val="minor"/>
      </rPr>
      <t>10</t>
    </r>
    <r>
      <rPr>
        <sz val="11"/>
        <color indexed="8"/>
        <rFont val="宋体"/>
        <family val="3"/>
        <charset val="134"/>
        <scheme val="minor"/>
      </rPr>
      <t>日前完成全部资金229.75728万元支付</t>
    </r>
    <phoneticPr fontId="12" type="noConversion"/>
  </si>
  <si>
    <r>
      <rPr>
        <sz val="11"/>
        <color rgb="FF000000"/>
        <rFont val="宋体"/>
        <family val="3"/>
        <charset val="134"/>
        <scheme val="minor"/>
      </rPr>
      <t>≤</t>
    </r>
    <r>
      <rPr>
        <sz val="11"/>
        <color indexed="8"/>
        <rFont val="宋体"/>
        <family val="3"/>
        <charset val="134"/>
        <scheme val="minor"/>
      </rPr>
      <t>51.75728</t>
    </r>
    <r>
      <rPr>
        <sz val="11"/>
        <color rgb="FF000000"/>
        <rFont val="宋体"/>
        <family val="3"/>
        <charset val="134"/>
        <scheme val="minor"/>
      </rPr>
      <t>万元</t>
    </r>
    <phoneticPr fontId="12" type="noConversion"/>
  </si>
  <si>
    <r>
      <rPr>
        <sz val="11"/>
        <color rgb="FF000000"/>
        <rFont val="宋体"/>
        <family val="3"/>
        <charset val="134"/>
        <scheme val="minor"/>
      </rPr>
      <t>完成</t>
    </r>
    <r>
      <rPr>
        <sz val="11"/>
        <color indexed="8"/>
        <rFont val="宋体"/>
        <family val="3"/>
        <charset val="134"/>
        <scheme val="minor"/>
      </rPr>
      <t>交通影响评估的应用场景，</t>
    </r>
    <r>
      <rPr>
        <sz val="11"/>
        <color rgb="FF000000"/>
        <rFont val="宋体"/>
        <family val="3"/>
        <charset val="134"/>
        <scheme val="minor"/>
      </rPr>
      <t>构建各场景车路协同管控策略库</t>
    </r>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</si>
</sst>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
      <sz val="11"/>
      <color rgb="FF000000"/>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34">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4" fillId="0" borderId="5" xfId="0" applyFont="1" applyBorder="1" applyAlignment="1">
      <alignment horizontal="center" vertical="center" wrapText="1"/>
    </xf>
    <xf numFmtId="0" fontId="13"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3" xfId="0" applyFont="1" applyBorder="1" applyAlignment="1">
      <alignment horizontal="left" vertical="center" wrapText="1"/>
    </xf>
    <xf numFmtId="0" fontId="13" fillId="0" borderId="5" xfId="0" applyFont="1" applyBorder="1" applyAlignment="1">
      <alignment horizontal="left" vertical="center" wrapText="1"/>
    </xf>
    <xf numFmtId="0" fontId="14" fillId="0" borderId="5" xfId="0" applyFont="1" applyBorder="1" applyAlignment="1">
      <alignment horizontal="left" vertical="center" wrapText="1"/>
    </xf>
    <xf numFmtId="9" fontId="13" fillId="0" borderId="5" xfId="0" applyNumberFormat="1" applyFont="1" applyBorder="1" applyAlignment="1">
      <alignment horizontal="center"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xf numFmtId="0" fontId="8" fillId="0" borderId="5" xfId="0" applyFont="1" applyBorder="1" applyAlignment="1">
      <alignment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13"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4" fillId="0" borderId="2" xfId="0" applyFont="1" applyBorder="1" applyAlignment="1">
      <alignment horizontal="left"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topLeftCell="A22" workbookViewId="0">
      <selection activeCell="H24" sqref="H24:H26"/>
    </sheetView>
  </sheetViews>
  <sheetFormatPr defaultColWidth="9" defaultRowHeight="14" x14ac:dyDescent="0.25"/>
  <cols>
    <col min="1" max="1" width="4.08984375" customWidth="1"/>
    <col min="2" max="2" width="8.90625" customWidth="1"/>
    <col min="3" max="3" width="18.6328125" customWidth="1"/>
    <col min="4" max="4" width="12" style="3" customWidth="1"/>
    <col min="5" max="5" width="13.08984375" style="3" customWidth="1"/>
    <col min="6" max="6" width="15.26953125" customWidth="1"/>
    <col min="7" max="7" width="8.453125" style="4" customWidth="1"/>
    <col min="8" max="8" width="11.08984375" customWidth="1"/>
    <col min="9" max="9" width="17.36328125" customWidth="1"/>
  </cols>
  <sheetData>
    <row r="1" spans="1:9" ht="21" x14ac:dyDescent="0.25">
      <c r="A1" s="25"/>
      <c r="B1" s="25"/>
      <c r="C1" s="25"/>
      <c r="D1" s="25"/>
      <c r="E1" s="25"/>
      <c r="F1" s="25"/>
      <c r="G1" s="25"/>
    </row>
    <row r="2" spans="1:9" s="1" customFormat="1" ht="22.5" customHeight="1" x14ac:dyDescent="0.25">
      <c r="A2" s="26" t="s">
        <v>0</v>
      </c>
      <c r="B2" s="26"/>
      <c r="C2" s="26"/>
      <c r="D2" s="26"/>
      <c r="E2" s="26"/>
      <c r="F2" s="26"/>
      <c r="G2" s="26"/>
      <c r="H2" s="26"/>
      <c r="I2" s="26"/>
    </row>
    <row r="3" spans="1:9" s="2" customFormat="1" ht="18.75" customHeight="1" x14ac:dyDescent="0.25">
      <c r="A3" s="27" t="s">
        <v>36</v>
      </c>
      <c r="B3" s="27"/>
      <c r="C3" s="27"/>
      <c r="D3" s="27"/>
      <c r="E3" s="27"/>
      <c r="F3" s="27"/>
      <c r="G3" s="27"/>
      <c r="H3" s="27"/>
      <c r="I3" s="27"/>
    </row>
    <row r="4" spans="1:9" s="2" customFormat="1" ht="11.25" customHeight="1" x14ac:dyDescent="0.25">
      <c r="A4" s="6"/>
      <c r="B4" s="6"/>
      <c r="C4" s="6"/>
      <c r="D4" s="5"/>
      <c r="E4" s="5"/>
      <c r="F4" s="6"/>
      <c r="G4" s="7"/>
    </row>
    <row r="5" spans="1:9" s="8" customFormat="1" x14ac:dyDescent="0.25">
      <c r="A5" s="28" t="s">
        <v>1</v>
      </c>
      <c r="B5" s="28"/>
      <c r="C5" s="28" t="s">
        <v>62</v>
      </c>
      <c r="D5" s="28"/>
      <c r="E5" s="28"/>
      <c r="F5" s="28"/>
      <c r="G5" s="28"/>
      <c r="H5" s="28"/>
      <c r="I5" s="28"/>
    </row>
    <row r="6" spans="1:9" s="8" customFormat="1" x14ac:dyDescent="0.25">
      <c r="A6" s="28" t="s">
        <v>12</v>
      </c>
      <c r="B6" s="28"/>
      <c r="C6" s="28" t="s">
        <v>39</v>
      </c>
      <c r="D6" s="28"/>
      <c r="E6" s="28"/>
      <c r="F6" s="9" t="s">
        <v>2</v>
      </c>
      <c r="G6" s="28" t="s">
        <v>63</v>
      </c>
      <c r="H6" s="28"/>
      <c r="I6" s="28"/>
    </row>
    <row r="7" spans="1:9" s="8" customFormat="1" x14ac:dyDescent="0.25">
      <c r="A7" s="28" t="s">
        <v>13</v>
      </c>
      <c r="B7" s="28"/>
      <c r="C7" s="29" t="s">
        <v>40</v>
      </c>
      <c r="D7" s="28"/>
      <c r="E7" s="28"/>
      <c r="F7" s="9" t="s">
        <v>14</v>
      </c>
      <c r="G7" s="28">
        <v>13811990315</v>
      </c>
      <c r="H7" s="28"/>
      <c r="I7" s="28"/>
    </row>
    <row r="8" spans="1:9" s="8" customFormat="1" x14ac:dyDescent="0.25">
      <c r="A8" s="28" t="s">
        <v>15</v>
      </c>
      <c r="B8" s="28"/>
      <c r="C8" s="9"/>
      <c r="D8" s="10" t="s">
        <v>16</v>
      </c>
      <c r="E8" s="9" t="s">
        <v>17</v>
      </c>
      <c r="F8" s="9" t="s">
        <v>18</v>
      </c>
      <c r="G8" s="9" t="s">
        <v>9</v>
      </c>
      <c r="H8" s="9" t="s">
        <v>19</v>
      </c>
      <c r="I8" s="10" t="s">
        <v>3</v>
      </c>
    </row>
    <row r="9" spans="1:9" s="8" customFormat="1" ht="32.25" customHeight="1" x14ac:dyDescent="0.25">
      <c r="A9" s="28" t="s">
        <v>20</v>
      </c>
      <c r="B9" s="28"/>
      <c r="C9" s="11" t="s">
        <v>21</v>
      </c>
      <c r="D9" s="10">
        <f>SUM(D10:D11)</f>
        <v>160.83228</v>
      </c>
      <c r="E9" s="10">
        <f>SUM(E10:E11)</f>
        <v>160.83228</v>
      </c>
      <c r="F9" s="10">
        <f>SUM(F10:F11)</f>
        <v>160.82499999999999</v>
      </c>
      <c r="G9" s="9">
        <v>10</v>
      </c>
      <c r="H9" s="12">
        <f>+F9/E9</f>
        <v>0.9999547354548477</v>
      </c>
      <c r="I9" s="13">
        <f>G9*H9</f>
        <v>9.9995473545484774</v>
      </c>
    </row>
    <row r="10" spans="1:9" s="8" customFormat="1" ht="13.5" customHeight="1" x14ac:dyDescent="0.25">
      <c r="A10" s="24"/>
      <c r="B10" s="24"/>
      <c r="C10" s="11" t="s">
        <v>22</v>
      </c>
      <c r="D10" s="10">
        <v>51.757280000000002</v>
      </c>
      <c r="E10" s="10">
        <v>51.757280000000002</v>
      </c>
      <c r="F10" s="9">
        <v>51.75</v>
      </c>
      <c r="G10" s="9" t="s">
        <v>23</v>
      </c>
      <c r="H10" s="10">
        <v>0</v>
      </c>
      <c r="I10" s="10" t="s">
        <v>23</v>
      </c>
    </row>
    <row r="11" spans="1:9" s="8" customFormat="1" ht="13.5" customHeight="1" x14ac:dyDescent="0.25">
      <c r="A11" s="24"/>
      <c r="B11" s="24"/>
      <c r="C11" s="11" t="s">
        <v>24</v>
      </c>
      <c r="D11" s="10">
        <v>109.075</v>
      </c>
      <c r="E11" s="10">
        <v>109.075</v>
      </c>
      <c r="F11" s="10">
        <v>109.075</v>
      </c>
      <c r="G11" s="9" t="s">
        <v>23</v>
      </c>
      <c r="H11" s="10">
        <v>0</v>
      </c>
      <c r="I11" s="10" t="s">
        <v>23</v>
      </c>
    </row>
    <row r="12" spans="1:9" s="8" customFormat="1" x14ac:dyDescent="0.25">
      <c r="A12" s="24"/>
      <c r="B12" s="24"/>
      <c r="C12" s="11" t="s">
        <v>25</v>
      </c>
      <c r="D12" s="10">
        <v>0</v>
      </c>
      <c r="E12" s="10">
        <v>0</v>
      </c>
      <c r="F12" s="9">
        <v>0</v>
      </c>
      <c r="G12" s="9" t="s">
        <v>23</v>
      </c>
      <c r="H12" s="10">
        <v>0</v>
      </c>
      <c r="I12" s="10" t="s">
        <v>23</v>
      </c>
    </row>
    <row r="13" spans="1:9" s="8" customFormat="1" ht="18" customHeight="1" x14ac:dyDescent="0.25">
      <c r="A13" s="28" t="s">
        <v>4</v>
      </c>
      <c r="B13" s="28" t="s">
        <v>26</v>
      </c>
      <c r="C13" s="28"/>
      <c r="D13" s="28"/>
      <c r="E13" s="28"/>
      <c r="F13" s="28" t="s">
        <v>27</v>
      </c>
      <c r="G13" s="28"/>
      <c r="H13" s="28"/>
      <c r="I13" s="28"/>
    </row>
    <row r="14" spans="1:9" s="8" customFormat="1" ht="140" customHeight="1" x14ac:dyDescent="0.25">
      <c r="A14" s="28"/>
      <c r="B14" s="30" t="s">
        <v>69</v>
      </c>
      <c r="C14" s="31"/>
      <c r="D14" s="31"/>
      <c r="E14" s="32"/>
      <c r="F14" s="33" t="s">
        <v>61</v>
      </c>
      <c r="G14" s="31"/>
      <c r="H14" s="31"/>
      <c r="I14" s="32"/>
    </row>
    <row r="15" spans="1:9" s="8" customFormat="1" ht="34.5" customHeight="1" x14ac:dyDescent="0.25">
      <c r="A15" s="28" t="s">
        <v>5</v>
      </c>
      <c r="B15" s="10" t="s">
        <v>6</v>
      </c>
      <c r="C15" s="10" t="s">
        <v>7</v>
      </c>
      <c r="D15" s="9" t="s">
        <v>8</v>
      </c>
      <c r="E15" s="10" t="s">
        <v>28</v>
      </c>
      <c r="F15" s="10" t="s">
        <v>29</v>
      </c>
      <c r="G15" s="9" t="s">
        <v>9</v>
      </c>
      <c r="H15" s="9" t="s">
        <v>3</v>
      </c>
      <c r="I15" s="10" t="s">
        <v>11</v>
      </c>
    </row>
    <row r="16" spans="1:9" s="8" customFormat="1" ht="58" customHeight="1" x14ac:dyDescent="0.25">
      <c r="A16" s="28"/>
      <c r="B16" s="28" t="s">
        <v>30</v>
      </c>
      <c r="C16" s="28" t="s">
        <v>32</v>
      </c>
      <c r="D16" s="14" t="s">
        <v>50</v>
      </c>
      <c r="E16" s="15" t="s">
        <v>41</v>
      </c>
      <c r="F16" s="15" t="s">
        <v>41</v>
      </c>
      <c r="G16" s="16">
        <v>7</v>
      </c>
      <c r="H16" s="16">
        <v>7</v>
      </c>
      <c r="I16" s="15"/>
    </row>
    <row r="17" spans="1:9" s="8" customFormat="1" ht="30" customHeight="1" x14ac:dyDescent="0.25">
      <c r="A17" s="28"/>
      <c r="B17" s="28"/>
      <c r="C17" s="28"/>
      <c r="D17" s="17" t="s">
        <v>42</v>
      </c>
      <c r="E17" s="15" t="s">
        <v>43</v>
      </c>
      <c r="F17" s="15" t="s">
        <v>44</v>
      </c>
      <c r="G17" s="16">
        <v>8</v>
      </c>
      <c r="H17" s="16">
        <v>8</v>
      </c>
      <c r="I17" s="10"/>
    </row>
    <row r="18" spans="1:9" s="8" customFormat="1" ht="54" customHeight="1" x14ac:dyDescent="0.25">
      <c r="A18" s="28"/>
      <c r="B18" s="28"/>
      <c r="C18" s="28" t="s">
        <v>33</v>
      </c>
      <c r="D18" s="18" t="s">
        <v>45</v>
      </c>
      <c r="E18" s="19" t="s">
        <v>59</v>
      </c>
      <c r="F18" s="20" t="s">
        <v>58</v>
      </c>
      <c r="G18" s="16">
        <v>5</v>
      </c>
      <c r="H18" s="16">
        <v>5</v>
      </c>
      <c r="I18" s="15"/>
    </row>
    <row r="19" spans="1:9" s="8" customFormat="1" ht="30" customHeight="1" x14ac:dyDescent="0.25">
      <c r="A19" s="28"/>
      <c r="B19" s="28"/>
      <c r="C19" s="28"/>
      <c r="D19" s="18" t="s">
        <v>46</v>
      </c>
      <c r="E19" s="21">
        <v>1</v>
      </c>
      <c r="F19" s="21" t="s">
        <v>70</v>
      </c>
      <c r="G19" s="16">
        <v>4</v>
      </c>
      <c r="H19" s="16">
        <v>4</v>
      </c>
      <c r="I19" s="10"/>
    </row>
    <row r="20" spans="1:9" s="8" customFormat="1" ht="30" customHeight="1" x14ac:dyDescent="0.25">
      <c r="A20" s="28"/>
      <c r="B20" s="28"/>
      <c r="C20" s="28"/>
      <c r="D20" s="18" t="s">
        <v>47</v>
      </c>
      <c r="E20" s="21">
        <v>1</v>
      </c>
      <c r="F20" s="21" t="s">
        <v>70</v>
      </c>
      <c r="G20" s="16">
        <v>4</v>
      </c>
      <c r="H20" s="16">
        <v>4</v>
      </c>
      <c r="I20" s="16"/>
    </row>
    <row r="21" spans="1:9" s="8" customFormat="1" ht="95.5" customHeight="1" x14ac:dyDescent="0.25">
      <c r="A21" s="28"/>
      <c r="B21" s="28"/>
      <c r="C21" s="28" t="s">
        <v>34</v>
      </c>
      <c r="D21" s="17" t="s">
        <v>48</v>
      </c>
      <c r="E21" s="19" t="s">
        <v>64</v>
      </c>
      <c r="F21" s="20" t="s">
        <v>52</v>
      </c>
      <c r="G21" s="16">
        <v>6</v>
      </c>
      <c r="H21" s="16">
        <v>6</v>
      </c>
      <c r="I21" s="10"/>
    </row>
    <row r="22" spans="1:9" s="8" customFormat="1" ht="41" customHeight="1" x14ac:dyDescent="0.25">
      <c r="A22" s="28"/>
      <c r="B22" s="28"/>
      <c r="C22" s="28"/>
      <c r="D22" s="17" t="s">
        <v>49</v>
      </c>
      <c r="E22" s="19" t="s">
        <v>51</v>
      </c>
      <c r="F22" s="19" t="s">
        <v>71</v>
      </c>
      <c r="G22" s="16">
        <v>6</v>
      </c>
      <c r="H22" s="16">
        <v>6</v>
      </c>
      <c r="I22" s="16"/>
    </row>
    <row r="23" spans="1:9" s="8" customFormat="1" ht="30" customHeight="1" x14ac:dyDescent="0.25">
      <c r="A23" s="28"/>
      <c r="B23" s="28"/>
      <c r="C23" s="22" t="s">
        <v>35</v>
      </c>
      <c r="D23" s="18" t="s">
        <v>53</v>
      </c>
      <c r="E23" s="10" t="s">
        <v>72</v>
      </c>
      <c r="F23" s="10" t="s">
        <v>60</v>
      </c>
      <c r="G23" s="16">
        <v>10</v>
      </c>
      <c r="H23" s="16">
        <v>10</v>
      </c>
      <c r="I23" s="15"/>
    </row>
    <row r="24" spans="1:9" s="8" customFormat="1" ht="30" customHeight="1" x14ac:dyDescent="0.25">
      <c r="A24" s="28"/>
      <c r="B24" s="28" t="s">
        <v>31</v>
      </c>
      <c r="C24" s="10" t="s">
        <v>37</v>
      </c>
      <c r="D24" s="14" t="s">
        <v>54</v>
      </c>
      <c r="E24" s="21" t="s">
        <v>67</v>
      </c>
      <c r="F24" s="21">
        <v>1</v>
      </c>
      <c r="G24" s="16">
        <v>10</v>
      </c>
      <c r="H24" s="16">
        <v>10</v>
      </c>
      <c r="I24" s="10"/>
    </row>
    <row r="25" spans="1:9" s="8" customFormat="1" ht="127.5" customHeight="1" x14ac:dyDescent="0.25">
      <c r="A25" s="28"/>
      <c r="B25" s="28"/>
      <c r="C25" s="28" t="s">
        <v>38</v>
      </c>
      <c r="D25" s="17" t="s">
        <v>55</v>
      </c>
      <c r="E25" s="19" t="s">
        <v>65</v>
      </c>
      <c r="F25" s="20" t="s">
        <v>66</v>
      </c>
      <c r="G25" s="16">
        <v>15</v>
      </c>
      <c r="H25" s="16">
        <v>12</v>
      </c>
      <c r="I25" s="15" t="s">
        <v>68</v>
      </c>
    </row>
    <row r="26" spans="1:9" s="8" customFormat="1" ht="60" customHeight="1" x14ac:dyDescent="0.25">
      <c r="A26" s="28"/>
      <c r="B26" s="28"/>
      <c r="C26" s="28"/>
      <c r="D26" s="17" t="s">
        <v>56</v>
      </c>
      <c r="E26" s="19" t="s">
        <v>57</v>
      </c>
      <c r="F26" s="19" t="s">
        <v>73</v>
      </c>
      <c r="G26" s="16">
        <v>15</v>
      </c>
      <c r="H26" s="16">
        <v>13</v>
      </c>
      <c r="I26" s="10" t="s">
        <v>68</v>
      </c>
    </row>
    <row r="27" spans="1:9" s="8" customFormat="1" ht="30" customHeight="1" x14ac:dyDescent="0.25">
      <c r="A27" s="28" t="s">
        <v>10</v>
      </c>
      <c r="B27" s="28"/>
      <c r="C27" s="28"/>
      <c r="D27" s="28"/>
      <c r="E27" s="28"/>
      <c r="F27" s="28"/>
      <c r="G27" s="16"/>
      <c r="H27" s="23">
        <f>I9+SUM(H16:H26)</f>
        <v>94.999547354548483</v>
      </c>
      <c r="I27" s="10"/>
    </row>
  </sheetData>
  <mergeCells count="29">
    <mergeCell ref="A27:F27"/>
    <mergeCell ref="A15:A26"/>
    <mergeCell ref="B16:B23"/>
    <mergeCell ref="C16:C17"/>
    <mergeCell ref="C18:C20"/>
    <mergeCell ref="C21:C22"/>
    <mergeCell ref="B24:B26"/>
    <mergeCell ref="C25:C26"/>
    <mergeCell ref="A11:B11"/>
    <mergeCell ref="A12:B12"/>
    <mergeCell ref="A13:A14"/>
    <mergeCell ref="B13:E13"/>
    <mergeCell ref="F13:I13"/>
    <mergeCell ref="B14:E14"/>
    <mergeCell ref="F14:I14"/>
    <mergeCell ref="A10:B10"/>
    <mergeCell ref="A1:G1"/>
    <mergeCell ref="A2:I2"/>
    <mergeCell ref="A3:I3"/>
    <mergeCell ref="A5:B5"/>
    <mergeCell ref="C5:I5"/>
    <mergeCell ref="A6:B6"/>
    <mergeCell ref="C6:E6"/>
    <mergeCell ref="G6:I6"/>
    <mergeCell ref="A7:B7"/>
    <mergeCell ref="C7:E7"/>
    <mergeCell ref="G7:I7"/>
    <mergeCell ref="A8:B8"/>
    <mergeCell ref="A9:B9"/>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2024-05-09T03:26:46Z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