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110" windowWidth="19420" windowHeight="10310" tabRatio="927"/>
  </bookViews>
  <sheets>
    <sheet name="绩效自评表" sheetId="44" r:id="rId1"/>
  </sheets>
  <calcPr calcId="144525"/>
</workbook>
</file>

<file path=xl/calcChain.xml><?xml version="1.0" encoding="utf-8"?>
<calcChain xmlns="http://schemas.openxmlformats.org/spreadsheetml/2006/main">
  <c r="H9" i="44" l="1"/>
  <c r="I9" i="44" s="1"/>
  <c r="H28" i="44" s="1"/>
</calcChain>
</file>

<file path=xl/sharedStrings.xml><?xml version="1.0" encoding="utf-8"?>
<sst xmlns="http://schemas.openxmlformats.org/spreadsheetml/2006/main" count="75" uniqueCount="65">
  <si>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</si>
  <si>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</si>
  <si>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</si>
  <si>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</si>
  <si>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</si>
  <si>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</si>
  <si>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</si>
  <si>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</si>
  <si>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</si>
  <si>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</si>
  <si>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</si>
  <si>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</si>
  <si>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</si>
  <si>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</si>
  <si>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</si>
  <si>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</si>
  <si>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</si>
  <si>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</si>
  <si>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</si>
  <si>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</si>
  <si>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</si>
  <si>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</si>
  <si>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</si>
  <si>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</si>
  <si>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</si>
  <si>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</si>
  <si>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</si>
  <si>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</si>
  <si>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</si>
  <si>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</si>
  <si>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</si>
  <si>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</si>
  <si>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</si>
  <si>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时效指标
（12分）</t>
    <phoneticPr fontId="11" type="noConversion"/>
  </si>
  <si>
    <t>成本指标
（10分）</t>
    <phoneticPr fontId="11" type="noConversion"/>
  </si>
  <si>
    <t>（2023年度）</t>
    <phoneticPr fontId="11" type="noConversion"/>
  </si>
  <si>
    <t>服务对象满意度指标（10分）</t>
    <phoneticPr fontId="11" type="noConversion"/>
  </si>
  <si>
    <t>经济、社会、生态、可持续影响效益指标（30分）</t>
    <phoneticPr fontId="12" type="noConversion"/>
  </si>
  <si>
    <t>落实蔡奇书记相关批示要求、《北京市开展京津冀轨道交通基础设施高质量等交通强国建设试点工作》和《北京市“十四五”时期交通发展建设规划》等相关要求，开展跨市域地铁线路的运营管理研究，包括研究国内外典型城市相关线路的运营管理经验；逐一分析跨市域地铁线路将面临的各方面运营管理变化及风险，并开展分级分类分析，形成风险库；研提各变化和风险对应的发展策略，支撑相关线路的有序开通和运营，支撑轨道交通高质量发展。</t>
    <phoneticPr fontId="12" type="noConversion"/>
  </si>
  <si>
    <t>研究成果评审合格率</t>
  </si>
  <si>
    <t>课题按时结题率</t>
    <phoneticPr fontId="14" type="noConversion"/>
  </si>
  <si>
    <t>小于等于60万</t>
    <phoneticPr fontId="14" type="noConversion"/>
  </si>
  <si>
    <t>课题成果使用主体满意度</t>
    <phoneticPr fontId="14" type="noConversion"/>
  </si>
  <si>
    <t>项目预算控制数</t>
    <phoneticPr fontId="14" type="noConversion"/>
  </si>
  <si>
    <t>59万</t>
    <phoneticPr fontId="14" type="noConversion"/>
  </si>
  <si>
    <t>1个</t>
    <phoneticPr fontId="11" type="noConversion"/>
  </si>
  <si>
    <t>1个</t>
    <phoneticPr fontId="11" type="noConversion"/>
  </si>
  <si>
    <t>课题管理主体满意度</t>
    <phoneticPr fontId="11" type="noConversion"/>
  </si>
  <si>
    <t>研究成果转化金额</t>
    <phoneticPr fontId="14" type="noConversion"/>
  </si>
  <si>
    <t>大于等于100000万元</t>
    <phoneticPr fontId="14" type="noConversion"/>
  </si>
  <si>
    <t>大于100000万元</t>
    <phoneticPr fontId="14" type="noConversion"/>
  </si>
  <si>
    <t>研究成果采纳率</t>
    <phoneticPr fontId="14" type="noConversion"/>
  </si>
  <si>
    <t>研究成果引用率</t>
    <phoneticPr fontId="14" type="noConversion"/>
  </si>
  <si>
    <t>研究成果刊发报道率</t>
    <phoneticPr fontId="14" type="noConversion"/>
  </si>
  <si>
    <t>研究成果获奖率</t>
    <phoneticPr fontId="14" type="noConversion"/>
  </si>
  <si>
    <t>课题数量</t>
    <phoneticPr fontId="14" type="noConversion"/>
  </si>
  <si>
    <t>质量指标
（13分）</t>
    <phoneticPr fontId="11" type="noConversion"/>
  </si>
  <si>
    <t>课题研究分项成本</t>
    <phoneticPr fontId="14" type="noConversion"/>
  </si>
  <si>
    <t>北京市交通委员会</t>
    <phoneticPr fontId="12" type="noConversion"/>
  </si>
  <si>
    <t>仇玉华</t>
    <phoneticPr fontId="12" type="noConversion"/>
  </si>
  <si>
    <t>无。转化金额解释：可有效保障平谷线等跨市域线路的安全有序运营，根据客流预测结果，平谷线初期日客流量57.1万人次，平均运距15.62km。按照目前的地铁票价体系，平谷线日客票收入266.8万元/天，2年客票收入至少为194764万元，一般轨道交通线路可以一直运营，另外其他类似线路也可以参照执行，可转化为更大经济效益。</t>
    <phoneticPr fontId="14" type="noConversion"/>
  </si>
  <si>
    <t>轨道交通运营管理处</t>
    <phoneticPr fontId="12" type="noConversion"/>
  </si>
  <si>
    <t>跨市域地铁线路的运营管理研究</t>
    <phoneticPr fontId="12" type="noConversion"/>
  </si>
  <si>
    <t>目前成果已应用于部分事项推进过程中。但因平谷线通车时间、投融资等事项还未最终确定等，研究成果因保密等原因暂不便于对外报道，后续随着平谷线筹备运营，对研究成果相继进行报道。</t>
    <phoneticPr fontId="14" type="noConversion"/>
  </si>
  <si>
    <t>尚未进行奖项申报</t>
    <phoneticPr fontId="1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</si>
</sst>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theme="1"/>
      <name val="宋体"/>
      <family val="3"/>
      <charset val="134"/>
      <scheme val="minor"/>
    </font>
    <font>
      <sz val="9"/>
      <name val="等线"/>
      <family val="3"/>
      <charset val="134"/>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6">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xf numFmtId="9" fontId="13" fillId="0" borderId="0" applyFont="0" applyFill="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8" fillId="0" borderId="5" xfId="0" applyFont="1" applyBorder="1" applyAlignment="1">
      <alignment vertical="center" wrapText="1"/>
    </xf>
    <xf numFmtId="0" fontId="15" fillId="0" borderId="5"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2" xfId="0" applyFont="1" applyBorder="1" applyAlignment="1">
      <alignment vertical="center" wrapText="1"/>
    </xf>
    <xf numFmtId="0" fontId="15" fillId="0" borderId="4" xfId="0" applyFont="1" applyBorder="1" applyAlignment="1">
      <alignment horizontal="center" vertical="center" wrapText="1"/>
    </xf>
    <xf numFmtId="10" fontId="15" fillId="0" borderId="5" xfId="0" applyNumberFormat="1" applyFont="1" applyBorder="1" applyAlignment="1">
      <alignment horizontal="center" vertical="center" wrapText="1"/>
    </xf>
    <xf numFmtId="176" fontId="15" fillId="0" borderId="5" xfId="0" applyNumberFormat="1" applyFont="1" applyBorder="1" applyAlignment="1">
      <alignment horizontal="center" vertical="center" wrapTex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6" xfId="0" applyFont="1" applyBorder="1" applyAlignment="1">
      <alignment horizontal="center" vertical="center" wrapText="1"/>
    </xf>
    <xf numFmtId="0" fontId="8" fillId="0" borderId="5" xfId="0" applyFont="1" applyBorder="1" applyAlignment="1">
      <alignment horizontal="center" vertical="center" wrapText="1"/>
    </xf>
    <xf numFmtId="9" fontId="15" fillId="0" borderId="5" xfId="0" applyNumberFormat="1" applyFont="1" applyBorder="1" applyAlignment="1">
      <alignment horizontal="center" vertical="center" wrapText="1"/>
    </xf>
    <xf numFmtId="0" fontId="8" fillId="0" borderId="5" xfId="0" applyFont="1" applyBorder="1" applyAlignment="1">
      <alignment horizontal="center" vertical="center"/>
    </xf>
    <xf numFmtId="9" fontId="8" fillId="0" borderId="5" xfId="0" applyNumberFormat="1" applyFont="1" applyBorder="1" applyAlignment="1">
      <alignment horizontal="center" vertical="center" wrapText="1"/>
    </xf>
    <xf numFmtId="0" fontId="15" fillId="0" borderId="6" xfId="0" applyFont="1" applyBorder="1" applyAlignment="1">
      <alignment horizontal="center" vertical="center" wrapText="1"/>
    </xf>
    <xf numFmtId="0" fontId="15" fillId="0" borderId="8" xfId="0" applyFont="1" applyBorder="1" applyAlignment="1">
      <alignment horizontal="center" vertical="center" wrapText="1"/>
    </xf>
    <xf numFmtId="0" fontId="8" fillId="0" borderId="7" xfId="0" applyFont="1" applyBorder="1" applyAlignment="1">
      <alignment horizontal="center" vertical="center" wrapText="1"/>
    </xf>
    <xf numFmtId="0" fontId="15" fillId="0" borderId="7" xfId="0" applyFont="1" applyBorder="1" applyAlignment="1">
      <alignment horizontal="center" vertical="center" wrapText="1"/>
    </xf>
    <xf numFmtId="9" fontId="8" fillId="0" borderId="5" xfId="15" applyFont="1" applyBorder="1" applyAlignment="1">
      <alignment horizontal="center" vertical="center" wrapText="1"/>
    </xf>
    <xf numFmtId="176" fontId="8" fillId="0" borderId="5" xfId="0" applyNumberFormat="1" applyFont="1" applyBorder="1" applyAlignment="1">
      <alignment horizontal="center" vertical="center" wrapText="1"/>
    </xf>
  </cellXfs>
  <cellStyles count="16">
    <cellStyle name="百分比" xfId="15" builtinId="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abSelected="1" topLeftCell="A28" zoomScale="85" zoomScaleNormal="85" workbookViewId="0">
      <selection activeCell="H27" sqref="H16:H27"/>
    </sheetView>
  </sheetViews>
  <sheetFormatPr defaultColWidth="9" defaultRowHeight="14" x14ac:dyDescent="0.25"/>
  <cols>
    <col min="1" max="1" width="4.08984375" customWidth="1"/>
    <col min="2" max="2" width="8.90625" customWidth="1"/>
    <col min="3" max="3" width="18.6328125" customWidth="1"/>
    <col min="4" max="4" width="15.08984375" style="3" customWidth="1"/>
    <col min="5" max="5" width="11.7265625" style="3" customWidth="1"/>
    <col min="6" max="6" width="12.6328125" customWidth="1"/>
    <col min="7" max="7" width="8.453125" style="4" customWidth="1"/>
    <col min="8" max="8" width="11.08984375" customWidth="1"/>
    <col min="9" max="9" width="25.906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35</v>
      </c>
      <c r="B3" s="11"/>
      <c r="C3" s="11"/>
      <c r="D3" s="11"/>
      <c r="E3" s="11"/>
      <c r="F3" s="11"/>
      <c r="G3" s="11"/>
      <c r="H3" s="11"/>
      <c r="I3" s="11"/>
    </row>
    <row r="4" spans="1:9" s="2" customFormat="1" ht="11.25" customHeight="1" x14ac:dyDescent="0.25">
      <c r="A4" s="6"/>
      <c r="B4" s="6"/>
      <c r="C4" s="6"/>
      <c r="D4" s="5"/>
      <c r="E4" s="5"/>
      <c r="F4" s="6"/>
      <c r="G4" s="7"/>
    </row>
    <row r="5" spans="1:9" s="8" customFormat="1" x14ac:dyDescent="0.25">
      <c r="A5" s="13" t="s">
        <v>1</v>
      </c>
      <c r="B5" s="13"/>
      <c r="C5" s="13" t="s">
        <v>62</v>
      </c>
      <c r="D5" s="13"/>
      <c r="E5" s="13"/>
      <c r="F5" s="13"/>
      <c r="G5" s="13"/>
      <c r="H5" s="13"/>
      <c r="I5" s="13"/>
    </row>
    <row r="6" spans="1:9" s="8" customFormat="1" x14ac:dyDescent="0.25">
      <c r="A6" s="13" t="s">
        <v>12</v>
      </c>
      <c r="B6" s="13"/>
      <c r="C6" s="13" t="s">
        <v>58</v>
      </c>
      <c r="D6" s="13"/>
      <c r="E6" s="13"/>
      <c r="F6" s="14" t="s">
        <v>2</v>
      </c>
      <c r="G6" s="13" t="s">
        <v>61</v>
      </c>
      <c r="H6" s="13"/>
      <c r="I6" s="13"/>
    </row>
    <row r="7" spans="1:9" s="8" customFormat="1" x14ac:dyDescent="0.25">
      <c r="A7" s="13" t="s">
        <v>13</v>
      </c>
      <c r="B7" s="13"/>
      <c r="C7" s="13" t="s">
        <v>59</v>
      </c>
      <c r="D7" s="13"/>
      <c r="E7" s="13"/>
      <c r="F7" s="14" t="s">
        <v>14</v>
      </c>
      <c r="G7" s="13">
        <v>55530993</v>
      </c>
      <c r="H7" s="13"/>
      <c r="I7" s="13"/>
    </row>
    <row r="8" spans="1:9" s="8" customFormat="1" x14ac:dyDescent="0.25">
      <c r="A8" s="13" t="s">
        <v>15</v>
      </c>
      <c r="B8" s="13"/>
      <c r="C8" s="14"/>
      <c r="D8" s="15" t="s">
        <v>16</v>
      </c>
      <c r="E8" s="14" t="s">
        <v>17</v>
      </c>
      <c r="F8" s="14" t="s">
        <v>18</v>
      </c>
      <c r="G8" s="14" t="s">
        <v>9</v>
      </c>
      <c r="H8" s="14" t="s">
        <v>19</v>
      </c>
      <c r="I8" s="15" t="s">
        <v>3</v>
      </c>
    </row>
    <row r="9" spans="1:9" s="8" customFormat="1" ht="32.25" customHeight="1" x14ac:dyDescent="0.25">
      <c r="A9" s="13" t="s">
        <v>20</v>
      </c>
      <c r="B9" s="13"/>
      <c r="C9" s="16" t="s">
        <v>21</v>
      </c>
      <c r="D9" s="15">
        <v>59.448</v>
      </c>
      <c r="E9" s="17">
        <v>59.448</v>
      </c>
      <c r="F9" s="14">
        <v>59</v>
      </c>
      <c r="G9" s="14">
        <v>10</v>
      </c>
      <c r="H9" s="18">
        <f>+F9/E9</f>
        <v>0.99246400215314223</v>
      </c>
      <c r="I9" s="19">
        <f>G9*H9</f>
        <v>9.9246400215314221</v>
      </c>
    </row>
    <row r="10" spans="1:9" s="8" customFormat="1" ht="13.5" customHeight="1" x14ac:dyDescent="0.25">
      <c r="A10" s="12"/>
      <c r="B10" s="12"/>
      <c r="C10" s="16" t="s">
        <v>22</v>
      </c>
      <c r="D10" s="15">
        <v>59.448</v>
      </c>
      <c r="E10" s="17">
        <v>59.448</v>
      </c>
      <c r="F10" s="14">
        <v>59</v>
      </c>
      <c r="G10" s="14" t="s">
        <v>23</v>
      </c>
      <c r="H10" s="15"/>
      <c r="I10" s="15" t="s">
        <v>23</v>
      </c>
    </row>
    <row r="11" spans="1:9" s="8" customFormat="1" ht="13.5" customHeight="1" x14ac:dyDescent="0.25">
      <c r="A11" s="12"/>
      <c r="B11" s="12"/>
      <c r="C11" s="16" t="s">
        <v>24</v>
      </c>
      <c r="D11" s="15"/>
      <c r="E11" s="15"/>
      <c r="F11" s="14"/>
      <c r="G11" s="14" t="s">
        <v>23</v>
      </c>
      <c r="H11" s="15"/>
      <c r="I11" s="15" t="s">
        <v>23</v>
      </c>
    </row>
    <row r="12" spans="1:9" s="8" customFormat="1" x14ac:dyDescent="0.25">
      <c r="A12" s="12"/>
      <c r="B12" s="12"/>
      <c r="C12" s="16" t="s">
        <v>25</v>
      </c>
      <c r="D12" s="15"/>
      <c r="E12" s="15"/>
      <c r="F12" s="14"/>
      <c r="G12" s="14" t="s">
        <v>23</v>
      </c>
      <c r="H12" s="15"/>
      <c r="I12" s="15" t="s">
        <v>23</v>
      </c>
    </row>
    <row r="13" spans="1:9" s="8" customFormat="1" ht="18" customHeight="1" x14ac:dyDescent="0.25">
      <c r="A13" s="13" t="s">
        <v>4</v>
      </c>
      <c r="B13" s="13" t="s">
        <v>26</v>
      </c>
      <c r="C13" s="13"/>
      <c r="D13" s="13"/>
      <c r="E13" s="13"/>
      <c r="F13" s="13" t="s">
        <v>27</v>
      </c>
      <c r="G13" s="13"/>
      <c r="H13" s="13"/>
      <c r="I13" s="13"/>
    </row>
    <row r="14" spans="1:9" s="8" customFormat="1" ht="130.5" customHeight="1" x14ac:dyDescent="0.25">
      <c r="A14" s="13"/>
      <c r="B14" s="20" t="s">
        <v>38</v>
      </c>
      <c r="C14" s="21"/>
      <c r="D14" s="21"/>
      <c r="E14" s="22"/>
      <c r="F14" s="20" t="s">
        <v>38</v>
      </c>
      <c r="G14" s="21"/>
      <c r="H14" s="21"/>
      <c r="I14" s="22"/>
    </row>
    <row r="15" spans="1:9" s="8" customFormat="1" ht="34.5" customHeight="1" x14ac:dyDescent="0.25">
      <c r="A15" s="13" t="s">
        <v>5</v>
      </c>
      <c r="B15" s="15" t="s">
        <v>6</v>
      </c>
      <c r="C15" s="15" t="s">
        <v>7</v>
      </c>
      <c r="D15" s="14" t="s">
        <v>8</v>
      </c>
      <c r="E15" s="15" t="s">
        <v>28</v>
      </c>
      <c r="F15" s="15" t="s">
        <v>29</v>
      </c>
      <c r="G15" s="14" t="s">
        <v>9</v>
      </c>
      <c r="H15" s="14" t="s">
        <v>3</v>
      </c>
      <c r="I15" s="15" t="s">
        <v>11</v>
      </c>
    </row>
    <row r="16" spans="1:9" s="8" customFormat="1" ht="31" customHeight="1" x14ac:dyDescent="0.25">
      <c r="A16" s="13"/>
      <c r="B16" s="13" t="s">
        <v>30</v>
      </c>
      <c r="C16" s="15" t="s">
        <v>32</v>
      </c>
      <c r="D16" s="14" t="s">
        <v>55</v>
      </c>
      <c r="E16" s="15" t="s">
        <v>46</v>
      </c>
      <c r="F16" s="15" t="s">
        <v>45</v>
      </c>
      <c r="G16" s="15">
        <v>15</v>
      </c>
      <c r="H16" s="15">
        <v>15</v>
      </c>
      <c r="I16" s="15"/>
    </row>
    <row r="17" spans="1:9" s="8" customFormat="1" ht="30.5" customHeight="1" x14ac:dyDescent="0.25">
      <c r="A17" s="13"/>
      <c r="B17" s="13"/>
      <c r="C17" s="23" t="s">
        <v>56</v>
      </c>
      <c r="D17" s="24" t="s">
        <v>39</v>
      </c>
      <c r="E17" s="25">
        <v>1</v>
      </c>
      <c r="F17" s="25">
        <v>1</v>
      </c>
      <c r="G17" s="17">
        <v>13</v>
      </c>
      <c r="H17" s="17">
        <v>13</v>
      </c>
      <c r="I17" s="26"/>
    </row>
    <row r="18" spans="1:9" s="8" customFormat="1" ht="32" customHeight="1" x14ac:dyDescent="0.25">
      <c r="A18" s="13"/>
      <c r="B18" s="13"/>
      <c r="C18" s="23" t="s">
        <v>33</v>
      </c>
      <c r="D18" s="24" t="s">
        <v>40</v>
      </c>
      <c r="E18" s="27">
        <v>1</v>
      </c>
      <c r="F18" s="27">
        <v>1</v>
      </c>
      <c r="G18" s="17">
        <v>12</v>
      </c>
      <c r="H18" s="17">
        <v>12</v>
      </c>
      <c r="I18" s="26"/>
    </row>
    <row r="19" spans="1:9" s="8" customFormat="1" ht="30" customHeight="1" x14ac:dyDescent="0.25">
      <c r="A19" s="13"/>
      <c r="B19" s="13"/>
      <c r="C19" s="28" t="s">
        <v>34</v>
      </c>
      <c r="D19" s="24" t="s">
        <v>43</v>
      </c>
      <c r="E19" s="24" t="s">
        <v>41</v>
      </c>
      <c r="F19" s="24" t="s">
        <v>44</v>
      </c>
      <c r="G19" s="24">
        <v>5</v>
      </c>
      <c r="H19" s="24">
        <v>5</v>
      </c>
      <c r="I19" s="24"/>
    </row>
    <row r="20" spans="1:9" s="8" customFormat="1" ht="30" customHeight="1" x14ac:dyDescent="0.25">
      <c r="A20" s="13"/>
      <c r="B20" s="13"/>
      <c r="C20" s="29"/>
      <c r="D20" s="30" t="s">
        <v>57</v>
      </c>
      <c r="E20" s="24" t="s">
        <v>41</v>
      </c>
      <c r="F20" s="24" t="s">
        <v>44</v>
      </c>
      <c r="G20" s="24">
        <v>5</v>
      </c>
      <c r="H20" s="24">
        <v>5</v>
      </c>
      <c r="I20" s="24"/>
    </row>
    <row r="21" spans="1:9" s="8" customFormat="1" ht="32.5" customHeight="1" x14ac:dyDescent="0.25">
      <c r="A21" s="13"/>
      <c r="B21" s="28"/>
      <c r="C21" s="28" t="s">
        <v>36</v>
      </c>
      <c r="D21" s="24" t="s">
        <v>47</v>
      </c>
      <c r="E21" s="27">
        <v>1</v>
      </c>
      <c r="F21" s="27">
        <v>1</v>
      </c>
      <c r="G21" s="24">
        <v>5</v>
      </c>
      <c r="H21" s="24">
        <v>5</v>
      </c>
      <c r="I21" s="24"/>
    </row>
    <row r="22" spans="1:9" s="8" customFormat="1" ht="27" customHeight="1" x14ac:dyDescent="0.25">
      <c r="A22" s="13"/>
      <c r="B22" s="29"/>
      <c r="C22" s="29"/>
      <c r="D22" s="24" t="s">
        <v>42</v>
      </c>
      <c r="E22" s="27">
        <v>1</v>
      </c>
      <c r="F22" s="27">
        <v>1</v>
      </c>
      <c r="G22" s="24">
        <v>5</v>
      </c>
      <c r="H22" s="24">
        <v>5</v>
      </c>
      <c r="I22" s="24"/>
    </row>
    <row r="23" spans="1:9" s="8" customFormat="1" ht="185.5" customHeight="1" x14ac:dyDescent="0.25">
      <c r="A23" s="13"/>
      <c r="B23" s="28" t="s">
        <v>31</v>
      </c>
      <c r="C23" s="13" t="s">
        <v>37</v>
      </c>
      <c r="D23" s="24" t="s">
        <v>48</v>
      </c>
      <c r="E23" s="24" t="s">
        <v>49</v>
      </c>
      <c r="F23" s="24" t="s">
        <v>50</v>
      </c>
      <c r="G23" s="24">
        <v>6</v>
      </c>
      <c r="H23" s="24">
        <v>6</v>
      </c>
      <c r="I23" s="24" t="s">
        <v>60</v>
      </c>
    </row>
    <row r="24" spans="1:9" s="8" customFormat="1" ht="30" customHeight="1" x14ac:dyDescent="0.25">
      <c r="A24" s="13"/>
      <c r="B24" s="31"/>
      <c r="C24" s="13"/>
      <c r="D24" s="24" t="s">
        <v>54</v>
      </c>
      <c r="E24" s="32">
        <v>1</v>
      </c>
      <c r="F24" s="32">
        <v>1</v>
      </c>
      <c r="G24" s="24">
        <v>6</v>
      </c>
      <c r="H24" s="24">
        <v>0</v>
      </c>
      <c r="I24" s="24" t="s">
        <v>64</v>
      </c>
    </row>
    <row r="25" spans="1:9" s="8" customFormat="1" ht="111.5" customHeight="1" x14ac:dyDescent="0.25">
      <c r="A25" s="13"/>
      <c r="B25" s="31"/>
      <c r="C25" s="13"/>
      <c r="D25" s="24" t="s">
        <v>53</v>
      </c>
      <c r="E25" s="32">
        <v>1</v>
      </c>
      <c r="F25" s="32">
        <v>1</v>
      </c>
      <c r="G25" s="24">
        <v>6</v>
      </c>
      <c r="H25" s="24">
        <v>3</v>
      </c>
      <c r="I25" s="24" t="s">
        <v>63</v>
      </c>
    </row>
    <row r="26" spans="1:9" s="8" customFormat="1" ht="25" customHeight="1" x14ac:dyDescent="0.25">
      <c r="A26" s="13"/>
      <c r="B26" s="31"/>
      <c r="C26" s="13"/>
      <c r="D26" s="24" t="s">
        <v>51</v>
      </c>
      <c r="E26" s="32">
        <v>0.95</v>
      </c>
      <c r="F26" s="32">
        <v>0.95</v>
      </c>
      <c r="G26" s="24">
        <v>6</v>
      </c>
      <c r="H26" s="24">
        <v>6</v>
      </c>
      <c r="I26" s="24"/>
    </row>
    <row r="27" spans="1:9" s="8" customFormat="1" ht="25" customHeight="1" x14ac:dyDescent="0.25">
      <c r="A27" s="13"/>
      <c r="B27" s="31"/>
      <c r="C27" s="13"/>
      <c r="D27" s="24" t="s">
        <v>52</v>
      </c>
      <c r="E27" s="32">
        <v>0.9</v>
      </c>
      <c r="F27" s="32">
        <v>0.95</v>
      </c>
      <c r="G27" s="24">
        <v>6</v>
      </c>
      <c r="H27" s="24">
        <v>6</v>
      </c>
      <c r="I27" s="24"/>
    </row>
    <row r="28" spans="1:9" s="8" customFormat="1" ht="30" customHeight="1" x14ac:dyDescent="0.25">
      <c r="A28" s="13" t="s">
        <v>10</v>
      </c>
      <c r="B28" s="13"/>
      <c r="C28" s="13"/>
      <c r="D28" s="13"/>
      <c r="E28" s="13"/>
      <c r="F28" s="13"/>
      <c r="G28" s="17"/>
      <c r="H28" s="33">
        <f>I9+SUM(H16:H27)</f>
        <v>90.924640021531417</v>
      </c>
      <c r="I28" s="15"/>
    </row>
  </sheetData>
  <mergeCells count="29">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28:F28"/>
    <mergeCell ref="A15:A27"/>
    <mergeCell ref="B16:B20"/>
    <mergeCell ref="C23:C27"/>
    <mergeCell ref="C21:C22"/>
    <mergeCell ref="B21:B22"/>
    <mergeCell ref="B23:B27"/>
    <mergeCell ref="C19:C20"/>
  </mergeCells>
  <phoneticPr fontId="14"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2024-05-12T02:40:33Z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