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7037AC43-7BAF-456E-A90E-1CA60C5E3E63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4" l="1"/>
  <c r="H9" i="44"/>
  <c r="I9" i="44" s="1"/>
  <c r="H21" i="44" s="1"/>
</calcChain>
</file>

<file path=xl/sharedStrings.xml><?xml version="1.0" encoding="utf-8"?>
<sst xmlns="http://schemas.openxmlformats.org/spreadsheetml/2006/main" count="66" uniqueCount="57">
  <si>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</si>
  <si>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</si>
  <si>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</si>
  <si>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</si>
  <si>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</si>
  <si>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</si>
  <si>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</si>
  <si>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</si>
  <si>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</si>
  <si>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</si>
  <si>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</si>
  <si>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</si>
  <si>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</si>
  <si>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</si>
  <si>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</si>
  <si>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</si>
  <si>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</si>
  <si>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</si>
  <si>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</si>
  <si>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</si>
  <si>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</si>
  <si>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</si>
  <si>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</si>
  <si>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</si>
  <si>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</si>
  <si>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</si>
  <si>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</si>
  <si>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</si>
  <si>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</si>
  <si>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</si>
  <si>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</si>
  <si>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</si>
  <si>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</si>
  <si>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</si>
  <si>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</si>
  <si>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</si>
  <si>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经济、社会、生态、可持续影响效益指标（30分）</t>
    <phoneticPr fontId="7" type="noConversion"/>
  </si>
  <si>
    <t>北京市交通委员会</t>
    <phoneticPr fontId="7" type="noConversion"/>
  </si>
  <si>
    <t>034015-北京市交通委员会门头沟公路分局</t>
    <phoneticPr fontId="7" type="noConversion"/>
  </si>
  <si>
    <t>工程质量标准</t>
  </si>
  <si>
    <t>郑新赟</t>
    <phoneticPr fontId="7" type="noConversion"/>
  </si>
  <si>
    <t>恢复重建道路里程33.95公里，其中，2023年完成11.93公里</t>
    <phoneticPr fontId="7" type="noConversion"/>
  </si>
  <si>
    <t>门头沟区道路救灾恢复重建工程（第二批）</t>
    <phoneticPr fontId="7" type="noConversion"/>
  </si>
  <si>
    <t>25514.736974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</si>
  <si>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</si>
  <si>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本项目为跨年项目，分2年实施。本项目整体目标为恢复重建国道108京昆线（门头沟段）、灵山路、南赵路、上苇甸路、军红路、潭王路旧线、G108辅线、达洪路、三温路、黄岭路、南雁路（门头沟段）、双黄路，共计12条路，修复重建水毁路基、路面、边坡防护、挡土墙、桥梁涵洞及交安设施，全面恢复道路交通功能，涉及里程33.95公里。国道108京昆线（门头沟段）施工图预算建安费为1047.6409万元，涉及里程2.5公里；灵山路施工图预算建安费为5590.7301万元，涉及里程3.9公里；南赵路施工图预算建安费为5945.2069万元，涉及里程5.4公里；上苇甸路施工图预算建安费为3593.9128万元，涉及里程3.3公里；军红路施工图预算建安费为2864.9015万元，涉及里程1.8公里；潭王路旧线施工图预算建安费为1934.9968万元，涉及里程1.5公里；G108辅线施工图预算建安费为2618.3290万元，涉及里程2.1公里；达洪路施工图预算建安费为1290.6360万元，涉及里程2.1公里；三温路施工图预算建安费为934.1681万元，涉及里程2.5公里；黄岭路施工图预算建安费约为6227.8755万元，涉及里程3.3公里；南雁路（门头沟段）施工图预算建安费为2586.7041万元，涉及里程2.5公里；双黄路施工图预算建安费为1490.1946万元，涉及里程3.05公里。其中，2023年年度目标为完成恢复重建20.37公里，项目总体进度达到60%。项目总投资约为37442.4013万元。2023年项目预算追加金额27950.72万元，其中国债金额25969.72万元，市级配套金额1981万元。</t>
    <phoneticPr fontId="7" type="noConversion"/>
  </si>
  <si>
    <t>35874.52万元</t>
    <phoneticPr fontId="7" type="noConversion"/>
  </si>
  <si>
    <t>25514.736974万元</t>
    <phoneticPr fontId="7" type="noConversion"/>
  </si>
  <si>
    <t>支撑依据不充分</t>
    <phoneticPr fontId="7" type="noConversion"/>
  </si>
  <si>
    <t>20.37公里</t>
    <phoneticPr fontId="7" type="noConversion"/>
  </si>
  <si>
    <t>符合《公路养护工程质量检验评定标准》（JTG5220-2020）要求</t>
  </si>
  <si>
    <t>2023年施工进度完成30%：9月完成比选，10月开始施工，2023年完成60%</t>
  </si>
  <si>
    <t>项目支出数</t>
  </si>
  <si>
    <t>恢复重建效果</t>
  </si>
  <si>
    <t>达到全面恢复道路交通功能目的，其中2023年完成修复重建水毁道路里程20.37公里</t>
  </si>
  <si>
    <t>达到全面恢复道路交通功能目的，其中2023年完成修复重建水毁道路里程20.37公里</t>
    <phoneticPr fontId="7" type="noConversion"/>
  </si>
  <si>
    <t>2023年完成修复重建水毁道路里程20.37公里，项目总体进度达到60%。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</si>
</sst>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0.000000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5" workbookViewId="0">
      <selection activeCell="N17" sqref="N17"/>
    </sheetView>
  </sheetViews>
  <sheetFormatPr defaultColWidth="9" defaultRowHeight="14.15" x14ac:dyDescent="0.3"/>
  <cols>
    <col min="1" max="1" width="4.07421875" style="1" customWidth="1"/>
    <col min="2" max="2" width="8.921875" style="1" customWidth="1"/>
    <col min="3" max="3" width="18.61328125" style="1" customWidth="1"/>
    <col min="4" max="6" width="23.15234375" style="3" customWidth="1"/>
    <col min="7" max="7" width="8.4609375" style="4" customWidth="1"/>
    <col min="8" max="8" width="11.07421875" style="1" customWidth="1"/>
    <col min="9" max="9" width="17.3828125" style="1" customWidth="1"/>
    <col min="10" max="16384" width="9" style="1"/>
  </cols>
  <sheetData>
    <row r="1" spans="1:9" x14ac:dyDescent="0.3">
      <c r="A1" s="27"/>
      <c r="B1" s="27"/>
      <c r="C1" s="27"/>
      <c r="D1" s="27"/>
      <c r="E1" s="27"/>
      <c r="F1" s="27"/>
      <c r="G1" s="27"/>
    </row>
    <row r="2" spans="1:9" ht="22.5" customHeight="1" x14ac:dyDescent="0.3">
      <c r="A2" s="28" t="s">
        <v>44</v>
      </c>
      <c r="B2" s="28"/>
      <c r="C2" s="28"/>
      <c r="D2" s="28"/>
      <c r="E2" s="28"/>
      <c r="F2" s="28"/>
      <c r="G2" s="28"/>
      <c r="H2" s="28"/>
      <c r="I2" s="28"/>
    </row>
    <row r="3" spans="1:9" ht="18.75" customHeight="1" x14ac:dyDescent="0.3">
      <c r="A3" s="29" t="s">
        <v>35</v>
      </c>
      <c r="B3" s="29"/>
      <c r="C3" s="29"/>
      <c r="D3" s="29"/>
      <c r="E3" s="29"/>
      <c r="F3" s="29"/>
      <c r="G3" s="29"/>
      <c r="H3" s="29"/>
      <c r="I3" s="29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22" t="s">
        <v>0</v>
      </c>
      <c r="B5" s="22"/>
      <c r="C5" s="22" t="s">
        <v>42</v>
      </c>
      <c r="D5" s="22"/>
      <c r="E5" s="22"/>
      <c r="F5" s="22"/>
      <c r="G5" s="22"/>
      <c r="H5" s="22"/>
      <c r="I5" s="22"/>
    </row>
    <row r="6" spans="1:9" s="2" customFormat="1" x14ac:dyDescent="0.3">
      <c r="A6" s="22" t="s">
        <v>11</v>
      </c>
      <c r="B6" s="22"/>
      <c r="C6" s="22" t="s">
        <v>37</v>
      </c>
      <c r="D6" s="22"/>
      <c r="E6" s="22"/>
      <c r="F6" s="9" t="s">
        <v>1</v>
      </c>
      <c r="G6" s="22" t="s">
        <v>38</v>
      </c>
      <c r="H6" s="22"/>
      <c r="I6" s="22"/>
    </row>
    <row r="7" spans="1:9" s="2" customFormat="1" x14ac:dyDescent="0.3">
      <c r="A7" s="22" t="s">
        <v>12</v>
      </c>
      <c r="B7" s="22"/>
      <c r="C7" s="22" t="s">
        <v>40</v>
      </c>
      <c r="D7" s="22"/>
      <c r="E7" s="22"/>
      <c r="F7" s="9" t="s">
        <v>13</v>
      </c>
      <c r="G7" s="22">
        <v>69828977</v>
      </c>
      <c r="H7" s="22"/>
      <c r="I7" s="22"/>
    </row>
    <row r="8" spans="1:9" s="2" customFormat="1" x14ac:dyDescent="0.3">
      <c r="A8" s="22" t="s">
        <v>14</v>
      </c>
      <c r="B8" s="22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22" t="s">
        <v>19</v>
      </c>
      <c r="B9" s="22"/>
      <c r="C9" s="10" t="s">
        <v>20</v>
      </c>
      <c r="D9" s="8"/>
      <c r="E9" s="13">
        <v>35874.519999999997</v>
      </c>
      <c r="F9" s="8" t="s">
        <v>43</v>
      </c>
      <c r="G9" s="9">
        <v>10</v>
      </c>
      <c r="H9" s="11">
        <f>F9/E9</f>
        <v>0.71122169645754152</v>
      </c>
      <c r="I9" s="12">
        <f>G9*H9</f>
        <v>7.1122169645754152</v>
      </c>
    </row>
    <row r="10" spans="1:9" s="2" customFormat="1" ht="13.5" customHeight="1" x14ac:dyDescent="0.3">
      <c r="A10" s="23"/>
      <c r="B10" s="23"/>
      <c r="C10" s="10" t="s">
        <v>21</v>
      </c>
      <c r="D10" s="8"/>
      <c r="E10" s="13">
        <v>35874.519999999997</v>
      </c>
      <c r="F10" s="19">
        <f>7923.8+4785.494375+12805.442599</f>
        <v>25514.736973999999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23"/>
      <c r="B11" s="23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23"/>
      <c r="B12" s="23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22" t="s">
        <v>3</v>
      </c>
      <c r="B13" s="22" t="s">
        <v>25</v>
      </c>
      <c r="C13" s="22"/>
      <c r="D13" s="22"/>
      <c r="E13" s="22"/>
      <c r="F13" s="22" t="s">
        <v>26</v>
      </c>
      <c r="G13" s="22"/>
      <c r="H13" s="22"/>
      <c r="I13" s="22"/>
    </row>
    <row r="14" spans="1:9" s="2" customFormat="1" ht="249.9" customHeight="1" x14ac:dyDescent="0.3">
      <c r="A14" s="22"/>
      <c r="B14" s="24" t="s">
        <v>45</v>
      </c>
      <c r="C14" s="25"/>
      <c r="D14" s="25"/>
      <c r="E14" s="26"/>
      <c r="F14" s="24" t="s">
        <v>56</v>
      </c>
      <c r="G14" s="25"/>
      <c r="H14" s="25"/>
      <c r="I14" s="26"/>
    </row>
    <row r="15" spans="1:9" s="2" customFormat="1" ht="34.5" customHeight="1" x14ac:dyDescent="0.3">
      <c r="A15" s="22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78.900000000000006" customHeight="1" x14ac:dyDescent="0.3">
      <c r="A16" s="22"/>
      <c r="B16" s="22" t="s">
        <v>29</v>
      </c>
      <c r="C16" s="8" t="s">
        <v>31</v>
      </c>
      <c r="D16" s="17" t="s">
        <v>41</v>
      </c>
      <c r="E16" s="8" t="s">
        <v>49</v>
      </c>
      <c r="F16" s="8" t="s">
        <v>49</v>
      </c>
      <c r="G16" s="13">
        <v>15</v>
      </c>
      <c r="H16" s="13">
        <v>15</v>
      </c>
      <c r="I16" s="8"/>
    </row>
    <row r="17" spans="1:9" s="2" customFormat="1" ht="78.900000000000006" customHeight="1" x14ac:dyDescent="0.3">
      <c r="A17" s="22"/>
      <c r="B17" s="22"/>
      <c r="C17" s="8" t="s">
        <v>32</v>
      </c>
      <c r="D17" s="17" t="s">
        <v>39</v>
      </c>
      <c r="E17" s="20" t="s">
        <v>50</v>
      </c>
      <c r="F17" s="20" t="s">
        <v>50</v>
      </c>
      <c r="G17" s="13">
        <v>13</v>
      </c>
      <c r="H17" s="13">
        <v>13</v>
      </c>
      <c r="I17" s="8"/>
    </row>
    <row r="18" spans="1:9" s="2" customFormat="1" ht="95.25" customHeight="1" x14ac:dyDescent="0.3">
      <c r="A18" s="22"/>
      <c r="B18" s="22"/>
      <c r="C18" s="8" t="s">
        <v>33</v>
      </c>
      <c r="D18" s="21" t="s">
        <v>51</v>
      </c>
      <c r="E18" s="14">
        <v>0.6</v>
      </c>
      <c r="F18" s="14">
        <v>0.6</v>
      </c>
      <c r="G18" s="13">
        <v>12</v>
      </c>
      <c r="H18" s="13">
        <v>12</v>
      </c>
      <c r="I18" s="8"/>
    </row>
    <row r="19" spans="1:9" s="2" customFormat="1" ht="78.900000000000006" customHeight="1" x14ac:dyDescent="0.3">
      <c r="A19" s="22"/>
      <c r="B19" s="22"/>
      <c r="C19" s="18" t="s">
        <v>34</v>
      </c>
      <c r="D19" s="17" t="s">
        <v>52</v>
      </c>
      <c r="E19" s="8" t="s">
        <v>46</v>
      </c>
      <c r="F19" s="8" t="s">
        <v>47</v>
      </c>
      <c r="G19" s="13">
        <v>10</v>
      </c>
      <c r="H19" s="13">
        <v>10</v>
      </c>
      <c r="I19" s="8"/>
    </row>
    <row r="20" spans="1:9" s="2" customFormat="1" ht="78.900000000000006" customHeight="1" x14ac:dyDescent="0.3">
      <c r="A20" s="22"/>
      <c r="B20" s="8" t="s">
        <v>30</v>
      </c>
      <c r="C20" s="16" t="s">
        <v>36</v>
      </c>
      <c r="D20" s="17" t="s">
        <v>53</v>
      </c>
      <c r="E20" s="8" t="s">
        <v>54</v>
      </c>
      <c r="F20" s="8" t="s">
        <v>55</v>
      </c>
      <c r="G20" s="13">
        <v>40</v>
      </c>
      <c r="H20" s="13">
        <v>35</v>
      </c>
      <c r="I20" s="8" t="s">
        <v>48</v>
      </c>
    </row>
    <row r="21" spans="1:9" s="2" customFormat="1" ht="30" customHeight="1" x14ac:dyDescent="0.3">
      <c r="A21" s="22" t="s">
        <v>9</v>
      </c>
      <c r="B21" s="22"/>
      <c r="C21" s="22"/>
      <c r="D21" s="22"/>
      <c r="E21" s="22"/>
      <c r="F21" s="22"/>
      <c r="G21" s="13"/>
      <c r="H21" s="15">
        <f>SUM(H16:H20)+I9</f>
        <v>92.11221696457541</v>
      </c>
      <c r="I21" s="8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</mergeCells>
  <phoneticPr fontId="7" type="noConversion"/>
  <pageMargins left="0.7" right="0.7" top="0.75" bottom="0.75" header="0.3" footer="0.3"/>
  <pageSetup paperSize="9" scale="85" fitToHeight="0" orientation="portrait" r:id="rId1"/>
  <ignoredErrors>
    <ignoredError sqref="F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2024-05-12T01:22:24Z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