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4" l="1"/>
  <c r="F9" i="44" s="1"/>
  <c r="D9" i="44"/>
  <c r="E9" i="44"/>
  <c r="E10" i="44"/>
  <c r="H9" i="44" l="1"/>
  <c r="I9" i="44" s="1"/>
  <c r="H21" i="44" s="1"/>
</calcChain>
</file>

<file path=xl/sharedStrings.xml><?xml version="1.0" encoding="utf-8"?>
<sst xmlns="http://schemas.openxmlformats.org/spreadsheetml/2006/main" count="69" uniqueCount="62">
  <si>
    <t>（2023年度）</t>
  </si>
  <si>
    <t>项目名称</t>
  </si>
  <si>
    <t>主管部门</t>
  </si>
  <si>
    <t>北京市交通委员会</t>
  </si>
  <si>
    <t>实施单位</t>
  </si>
  <si>
    <t>北京市交通委员会通州公路分局</t>
  </si>
  <si>
    <t>项目负责人</t>
  </si>
  <si>
    <t>潘宝龙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</si>
  <si>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</si>
  <si>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</si>
  <si>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</si>
  <si>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</si>
  <si>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</si>
  <si>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</si>
  <si>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</si>
  <si>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</si>
  <si>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</si>
  <si>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</si>
  <si>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</si>
  <si>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</si>
  <si>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</si>
  <si>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</si>
  <si>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</si>
  <si>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</si>
  <si>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</si>
  <si>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完成凉水河桥施工，完成4公里路基路面施工，确保工程质量合格，无安全事故。</t>
  </si>
  <si>
    <t>凉水河桥基本完工，完成4公里半幅路基路面施工，确保工程质量合格，无安全事故。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</si>
  <si>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</si>
  <si>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</si>
  <si>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</si>
  <si>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</si>
  <si>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</si>
  <si>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</si>
  <si>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</si>
  <si>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</si>
  <si>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</si>
  <si>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道路工程：完成4公里路基路面施工</t>
  </si>
  <si>
    <t>4公里</t>
  </si>
  <si>
    <t>合格</t>
  </si>
  <si>
    <t>2023年12月完成年度工作任务</t>
  </si>
  <si>
    <t>良好</t>
  </si>
  <si>
    <t>预算控制数</t>
  </si>
  <si>
    <t>效益指标（40分）</t>
  </si>
  <si>
    <t>总分</t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</si>
  <si>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</si>
  <si>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质量指标
（13分）</t>
    <phoneticPr fontId="9" type="noConversion"/>
  </si>
  <si>
    <t>时效指标
（12分）</t>
    <phoneticPr fontId="9" type="noConversion"/>
  </si>
  <si>
    <t>经济成本指标
（10分）</t>
    <phoneticPr fontId="9" type="noConversion"/>
  </si>
  <si>
    <t>支撑依据不充分</t>
    <phoneticPr fontId="9" type="noConversion"/>
  </si>
  <si>
    <t>11000万元</t>
    <phoneticPr fontId="9" type="noConversion"/>
  </si>
  <si>
    <t>4241.273109万元</t>
    <phoneticPr fontId="9" type="noConversion"/>
  </si>
  <si>
    <t>受风雪天气温度骤降影响，工程进度未按计划工期完成</t>
    <phoneticPr fontId="9" type="noConversion"/>
  </si>
  <si>
    <t>（1）第一施工区域：左幅路面路缘石施工完成，导行完成。
（2）第二施工区域：右幅主涵施工完成15米。
(3）第三施工区域：左幅路面沥青面层施工完，路缘石施工完成。</t>
    <phoneticPr fontId="9" type="noConversion"/>
  </si>
  <si>
    <t>良</t>
    <phoneticPr fontId="9" type="noConversion"/>
  </si>
  <si>
    <t>九德路（京哈高速公路-潞西路）改建工程</t>
    <phoneticPr fontId="9" type="noConversion"/>
  </si>
  <si>
    <t>环境效益指标
（40分）</t>
    <phoneticPr fontId="9" type="noConversion"/>
  </si>
  <si>
    <t>对凉水河桥实施加宽改造，提高桥梁通行能力；对道路进行加宽，为周边居民创造良好的出行条件。</t>
  </si>
  <si>
    <t>质量指标</t>
  </si>
  <si>
    <t>符合《公路工程质量检验评定标准》，质量评定等级为合格。</t>
    <phoneticPr fontId="9" type="noConversion"/>
  </si>
  <si>
    <t>九德路改建工程的征地拆迁工作由通州区政府责成区住建委牵头，台湖镇政府、张家湾镇政府为实施主体，我分局积极协调同时结合拆迁进度全力组织施工。九德路改建公路段受强电、弱电、军缆迁改和房屋拆迁影响严重，拆迁工作于2023年9月底基本完成，导致公路段9月底实现全面施工。另一方面，城镇段拆迁无明显进展，无实质性作业面，导致工程进度滞后。后续我分局将进一步加大协调力度，力促区住建委、台湖镇政府按时间节点完成相应的拆迁工作，尽快全面启动城镇段施工，完成各项投资任务。</t>
    <phoneticPr fontId="9" type="noConversion"/>
  </si>
  <si>
    <t>对凉水河桥实施加宽改造，提高桥梁通行能力；对道路进行加宽，为周边居民创造良好的出行条件。</t>
    <phoneticPr fontId="9" type="noConversion"/>
  </si>
  <si>
    <t>环境效益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</si>
</sst>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  <xf numFmtId="0" fontId="3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9" workbookViewId="0">
      <selection activeCell="F14" sqref="F14:I14"/>
    </sheetView>
  </sheetViews>
  <sheetFormatPr defaultColWidth="9" defaultRowHeight="14"/>
  <cols>
    <col min="1" max="1" width="4.1796875" style="1" customWidth="1"/>
    <col min="2" max="2" width="8.81640625" style="1" customWidth="1"/>
    <col min="3" max="3" width="19.6328125" style="1" customWidth="1"/>
    <col min="4" max="4" width="12.36328125" style="3" customWidth="1"/>
    <col min="5" max="5" width="15.1796875" style="3" customWidth="1"/>
    <col min="6" max="6" width="22.90625" style="3" customWidth="1"/>
    <col min="7" max="7" width="8.08984375" style="4" customWidth="1"/>
    <col min="8" max="8" width="9.7265625" style="1" customWidth="1"/>
    <col min="9" max="9" width="37.453125" style="1" customWidth="1"/>
    <col min="10" max="16384" width="9" style="1"/>
  </cols>
  <sheetData>
    <row r="1" spans="1:9">
      <c r="A1" s="21"/>
      <c r="B1" s="21"/>
      <c r="C1" s="21"/>
      <c r="D1" s="21"/>
      <c r="E1" s="21"/>
      <c r="F1" s="21"/>
      <c r="G1" s="21"/>
    </row>
    <row r="2" spans="1:9" ht="22.5" customHeight="1">
      <c r="A2" s="22" t="s">
        <v>44</v>
      </c>
      <c r="B2" s="22"/>
      <c r="C2" s="22"/>
      <c r="D2" s="22"/>
      <c r="E2" s="22"/>
      <c r="F2" s="22"/>
      <c r="G2" s="22"/>
      <c r="H2" s="22"/>
      <c r="I2" s="22"/>
    </row>
    <row r="3" spans="1:9" ht="18.75" customHeight="1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11.25" customHeight="1">
      <c r="A4" s="5"/>
      <c r="B4" s="5"/>
      <c r="C4" s="5"/>
      <c r="D4" s="6"/>
      <c r="E4" s="6"/>
      <c r="F4" s="6"/>
      <c r="G4" s="7"/>
    </row>
    <row r="5" spans="1:9" s="2" customFormat="1">
      <c r="A5" s="24" t="s">
        <v>1</v>
      </c>
      <c r="B5" s="24"/>
      <c r="C5" s="24" t="s">
        <v>54</v>
      </c>
      <c r="D5" s="24"/>
      <c r="E5" s="24"/>
      <c r="F5" s="24"/>
      <c r="G5" s="24"/>
      <c r="H5" s="24"/>
      <c r="I5" s="24"/>
    </row>
    <row r="6" spans="1:9" s="2" customFormat="1">
      <c r="A6" s="24" t="s">
        <v>2</v>
      </c>
      <c r="B6" s="24"/>
      <c r="C6" s="24" t="s">
        <v>3</v>
      </c>
      <c r="D6" s="24"/>
      <c r="E6" s="24"/>
      <c r="F6" s="9" t="s">
        <v>4</v>
      </c>
      <c r="G6" s="24" t="s">
        <v>5</v>
      </c>
      <c r="H6" s="24"/>
      <c r="I6" s="24"/>
    </row>
    <row r="7" spans="1:9" s="2" customFormat="1">
      <c r="A7" s="24" t="s">
        <v>6</v>
      </c>
      <c r="B7" s="24"/>
      <c r="C7" s="24" t="s">
        <v>7</v>
      </c>
      <c r="D7" s="24"/>
      <c r="E7" s="24"/>
      <c r="F7" s="9" t="s">
        <v>8</v>
      </c>
      <c r="G7" s="24">
        <v>60528409</v>
      </c>
      <c r="H7" s="24"/>
      <c r="I7" s="24"/>
    </row>
    <row r="8" spans="1:9" s="2" customFormat="1">
      <c r="A8" s="24" t="s">
        <v>9</v>
      </c>
      <c r="B8" s="24"/>
      <c r="C8" s="9"/>
      <c r="D8" s="8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8" t="s">
        <v>15</v>
      </c>
    </row>
    <row r="9" spans="1:9" s="2" customFormat="1">
      <c r="A9" s="24" t="s">
        <v>16</v>
      </c>
      <c r="B9" s="24"/>
      <c r="C9" s="10" t="s">
        <v>17</v>
      </c>
      <c r="D9" s="8">
        <f>D10</f>
        <v>850</v>
      </c>
      <c r="E9" s="11">
        <f>E10</f>
        <v>11000</v>
      </c>
      <c r="F9" s="9">
        <f>F10</f>
        <v>4241.2731089999997</v>
      </c>
      <c r="G9" s="9">
        <v>10</v>
      </c>
      <c r="H9" s="12">
        <f>F9/E9</f>
        <v>0.38557028263636361</v>
      </c>
      <c r="I9" s="13">
        <f>G9*H9</f>
        <v>3.8557028263636361</v>
      </c>
    </row>
    <row r="10" spans="1:9" s="2" customFormat="1" ht="13.5" customHeight="1">
      <c r="A10" s="25"/>
      <c r="B10" s="25"/>
      <c r="C10" s="10" t="s">
        <v>18</v>
      </c>
      <c r="D10" s="8">
        <v>850</v>
      </c>
      <c r="E10" s="11">
        <f>9000+850+1150</f>
        <v>11000</v>
      </c>
      <c r="F10" s="9">
        <f>1727.469091+1150+850+513.804018</f>
        <v>4241.2731089999997</v>
      </c>
      <c r="G10" s="9" t="s">
        <v>19</v>
      </c>
      <c r="H10" s="8"/>
      <c r="I10" s="8" t="s">
        <v>19</v>
      </c>
    </row>
    <row r="11" spans="1:9" s="2" customFormat="1" ht="13.5" customHeight="1">
      <c r="A11" s="25"/>
      <c r="B11" s="25"/>
      <c r="C11" s="10" t="s">
        <v>20</v>
      </c>
      <c r="D11" s="8"/>
      <c r="E11" s="8"/>
      <c r="F11" s="9"/>
      <c r="G11" s="9" t="s">
        <v>19</v>
      </c>
      <c r="H11" s="8"/>
      <c r="I11" s="8" t="s">
        <v>19</v>
      </c>
    </row>
    <row r="12" spans="1:9" s="2" customFormat="1">
      <c r="A12" s="25"/>
      <c r="B12" s="25"/>
      <c r="C12" s="10" t="s">
        <v>21</v>
      </c>
      <c r="D12" s="8"/>
      <c r="E12" s="8"/>
      <c r="F12" s="9"/>
      <c r="G12" s="9" t="s">
        <v>19</v>
      </c>
      <c r="H12" s="8"/>
      <c r="I12" s="8" t="s">
        <v>19</v>
      </c>
    </row>
    <row r="13" spans="1:9" s="2" customFormat="1" ht="18" customHeight="1">
      <c r="A13" s="24" t="s">
        <v>22</v>
      </c>
      <c r="B13" s="24" t="s">
        <v>23</v>
      </c>
      <c r="C13" s="24"/>
      <c r="D13" s="24"/>
      <c r="E13" s="24"/>
      <c r="F13" s="24" t="s">
        <v>24</v>
      </c>
      <c r="G13" s="24"/>
      <c r="H13" s="24"/>
      <c r="I13" s="24"/>
    </row>
    <row r="14" spans="1:9" s="2" customFormat="1" ht="65.75" customHeight="1">
      <c r="A14" s="24"/>
      <c r="B14" s="26" t="s">
        <v>25</v>
      </c>
      <c r="C14" s="27"/>
      <c r="D14" s="27"/>
      <c r="E14" s="28"/>
      <c r="F14" s="26" t="s">
        <v>26</v>
      </c>
      <c r="G14" s="27"/>
      <c r="H14" s="27"/>
      <c r="I14" s="28"/>
    </row>
    <row r="15" spans="1:9" s="2" customFormat="1" ht="34.5" customHeight="1">
      <c r="A15" s="24" t="s">
        <v>27</v>
      </c>
      <c r="B15" s="8" t="s">
        <v>28</v>
      </c>
      <c r="C15" s="8" t="s">
        <v>29</v>
      </c>
      <c r="D15" s="9" t="s">
        <v>30</v>
      </c>
      <c r="E15" s="8" t="s">
        <v>31</v>
      </c>
      <c r="F15" s="8" t="s">
        <v>32</v>
      </c>
      <c r="G15" s="9" t="s">
        <v>13</v>
      </c>
      <c r="H15" s="9" t="s">
        <v>15</v>
      </c>
      <c r="I15" s="8" t="s">
        <v>33</v>
      </c>
    </row>
    <row r="16" spans="1:9" s="2" customFormat="1" ht="118.5" customHeight="1">
      <c r="A16" s="24"/>
      <c r="B16" s="24" t="s">
        <v>34</v>
      </c>
      <c r="C16" s="8" t="s">
        <v>35</v>
      </c>
      <c r="D16" s="17" t="s">
        <v>36</v>
      </c>
      <c r="E16" s="8" t="s">
        <v>37</v>
      </c>
      <c r="F16" s="18" t="s">
        <v>52</v>
      </c>
      <c r="G16" s="11">
        <v>15</v>
      </c>
      <c r="H16" s="11">
        <v>10</v>
      </c>
      <c r="I16" s="8" t="s">
        <v>51</v>
      </c>
    </row>
    <row r="17" spans="1:9" s="2" customFormat="1" ht="56">
      <c r="A17" s="24"/>
      <c r="B17" s="24"/>
      <c r="C17" s="8" t="s">
        <v>45</v>
      </c>
      <c r="D17" s="17" t="s">
        <v>57</v>
      </c>
      <c r="E17" s="8" t="s">
        <v>58</v>
      </c>
      <c r="F17" s="8" t="s">
        <v>38</v>
      </c>
      <c r="G17" s="11">
        <v>13</v>
      </c>
      <c r="H17" s="11">
        <v>13</v>
      </c>
      <c r="I17" s="8"/>
    </row>
    <row r="18" spans="1:9" s="2" customFormat="1" ht="182">
      <c r="A18" s="24"/>
      <c r="B18" s="24"/>
      <c r="C18" s="8" t="s">
        <v>46</v>
      </c>
      <c r="D18" s="17" t="s">
        <v>39</v>
      </c>
      <c r="E18" s="8" t="s">
        <v>40</v>
      </c>
      <c r="F18" s="8" t="s">
        <v>53</v>
      </c>
      <c r="G18" s="11">
        <v>12</v>
      </c>
      <c r="H18" s="11">
        <v>10</v>
      </c>
      <c r="I18" s="16" t="s">
        <v>59</v>
      </c>
    </row>
    <row r="19" spans="1:9" s="2" customFormat="1" ht="28">
      <c r="A19" s="24"/>
      <c r="B19" s="24"/>
      <c r="C19" s="14" t="s">
        <v>47</v>
      </c>
      <c r="D19" s="17" t="s">
        <v>41</v>
      </c>
      <c r="E19" s="8" t="s">
        <v>49</v>
      </c>
      <c r="F19" s="8" t="s">
        <v>50</v>
      </c>
      <c r="G19" s="15">
        <v>10</v>
      </c>
      <c r="H19" s="15">
        <v>10</v>
      </c>
      <c r="I19" s="16"/>
    </row>
    <row r="20" spans="1:9" s="2" customFormat="1" ht="108.75" customHeight="1">
      <c r="A20" s="24"/>
      <c r="B20" s="14" t="s">
        <v>42</v>
      </c>
      <c r="C20" s="8" t="s">
        <v>55</v>
      </c>
      <c r="D20" s="17" t="s">
        <v>61</v>
      </c>
      <c r="E20" s="8" t="s">
        <v>56</v>
      </c>
      <c r="F20" s="8" t="s">
        <v>60</v>
      </c>
      <c r="G20" s="11">
        <v>40</v>
      </c>
      <c r="H20" s="11">
        <v>35</v>
      </c>
      <c r="I20" s="20" t="s">
        <v>48</v>
      </c>
    </row>
    <row r="21" spans="1:9" s="2" customFormat="1" ht="30" customHeight="1">
      <c r="A21" s="24" t="s">
        <v>43</v>
      </c>
      <c r="B21" s="24"/>
      <c r="C21" s="24"/>
      <c r="D21" s="24"/>
      <c r="E21" s="24"/>
      <c r="F21" s="24"/>
      <c r="G21" s="11"/>
      <c r="H21" s="19">
        <f>I9+SUM(H16:H20)</f>
        <v>81.85570282636364</v>
      </c>
      <c r="I21" s="8"/>
    </row>
  </sheetData>
  <mergeCells count="24">
    <mergeCell ref="B13:E13"/>
    <mergeCell ref="F13:I13"/>
    <mergeCell ref="B14:E14"/>
    <mergeCell ref="F14:I14"/>
    <mergeCell ref="A21:F21"/>
    <mergeCell ref="A13:A14"/>
    <mergeCell ref="A15:A20"/>
    <mergeCell ref="B16:B1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9" type="noConversion"/>
  <pageMargins left="0.7" right="0.7" top="0.75" bottom="0.75" header="0.3" footer="0.3"/>
  <pageSetup paperSize="9" scale="71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2024-05-16T03:53:22Z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