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委-景\"/>
    </mc:Choice>
  </mc:AlternateContent>
  <xr:revisionPtr revIDLastSave="0" documentId="13_ncr:1_{DE9F2EC3-21D6-48F4-802C-6C2E8D2CEB0D}"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 name="Sheet1" sheetId="3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1" l="1"/>
  <c r="I9" i="41" s="1"/>
  <c r="H29" i="41" s="1"/>
</calcChain>
</file>

<file path=xl/sharedStrings.xml><?xml version="1.0" encoding="utf-8"?>
<sst xmlns="http://schemas.openxmlformats.org/spreadsheetml/2006/main" count="89" uniqueCount="74">
  <si>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</si>
  <si>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</si>
  <si>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</si>
  <si>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</si>
  <si>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</si>
  <si>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</si>
  <si>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</si>
  <si>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</si>
  <si>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</si>
  <si>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</si>
  <si>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</si>
  <si>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</si>
  <si>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</si>
  <si>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</si>
  <si>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</si>
  <si>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</si>
  <si>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</si>
  <si>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</si>
  <si>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</si>
  <si>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</si>
  <si>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</si>
  <si>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</si>
  <si>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</si>
  <si>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</si>
  <si>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</si>
  <si>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</si>
  <si>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</si>
  <si>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</si>
  <si>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</si>
  <si>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</si>
  <si>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</si>
  <si>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</si>
  <si>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</si>
  <si>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</si>
  <si>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</si>
  <si>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</si>
  <si>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</si>
  <si>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效益指标
（40分）</t>
    <phoneticPr fontId="11" type="noConversion"/>
  </si>
  <si>
    <t>1篇</t>
    <phoneticPr fontId="11" type="noConversion"/>
  </si>
  <si>
    <t>1套</t>
    <phoneticPr fontId="11" type="noConversion"/>
  </si>
  <si>
    <t>项目实施进度</t>
    <phoneticPr fontId="11" type="noConversion"/>
  </si>
  <si>
    <t>研究成果</t>
    <phoneticPr fontId="11" type="noConversion"/>
  </si>
  <si>
    <t>公路隧道自动巡检机器人</t>
    <phoneticPr fontId="11" type="noConversion"/>
  </si>
  <si>
    <t>基于三维建模的公路隧道应急处置策略仿真评价系统</t>
    <phoneticPr fontId="11" type="noConversion"/>
  </si>
  <si>
    <t>基于三维建模的公路隧道应急处置策略仿真评价系统：可仿真的处置策略不少于30种，可仿真高速公路事件种类不少于5种，可仿真隧道事件种类不少于5种，仿真评估时间小于5分钟。</t>
    <phoneticPr fontId="11" type="noConversion"/>
  </si>
  <si>
    <t>基于三维建模的公路隧道应急处置策略仿真评价系统可仿真的处置策略56种，可仿真高速公路事件种类6种，可仿真隧道事件种类6种，仿真评估时间2分钟，优于所有指标要求。</t>
    <phoneticPr fontId="11" type="noConversion"/>
  </si>
  <si>
    <t>2022 年 12 月 6 日完成项目验收，专家组一致同意通过项目验收，满足项目实施进度要求。</t>
    <phoneticPr fontId="11" type="noConversion"/>
  </si>
  <si>
    <t>2022 年 12 月 6 日，北京市交通委员会在线上主持开展了北京市交通行业 科技项目“隧道智能巡检与应急联动关键技术示范应用项目”验收评审工作。 专家组(名单附后)听取了项目组的汇报，审阅了项目相关材料，观看了项目 示范现场和系统平台的视频演示，经质询和讨论，形成评审意见如下:
1. 项目组提交的验收材料齐全，内容详实，符合验收评审要求。
2.项目组研发了隧道自动巡检机器人软硬件系统、公路隧道应急联动控制 系统和基于三维建模的公路隧道应急处置策略仿真评价系统，并在延崇高速西 羊坊隧道开展了自动巡检机器人软硬件系统的示范应用。编制完成了《智慧高 速公路建设指南(试行)》草案，完成了合同规定的研究内容，达到了考核指标 要求。
3.项目研究成果对提升隧道应急事件处置效率、指导智慧高速公路科学建 设具有重要的支撑作用。
专家组一致同意通过项目验收。评审通过率100%</t>
    <phoneticPr fontId="11" type="noConversion"/>
  </si>
  <si>
    <t>公路隧道自动巡检机器人1套，隧道示范长度不少于500米，隧道自动巡检机器人符合隧道运维及安全风险识别和应急处置要求，初步实现实时监控交通状况，烟雾、火点探测拍照，自动灭火，路面异常情况自动报警，风机、照明设备运行状态监测，声光预警疏导救援功能。</t>
    <phoneticPr fontId="11" type="noConversion"/>
  </si>
  <si>
    <t>隧道智能巡检与应急联动关键技术示范应用项目</t>
    <phoneticPr fontId="11" type="noConversion"/>
  </si>
  <si>
    <t>项目在高速公路隧道自动化监测、应急联动和应急仿真评价领域开展前瞻性探索，依托大数据、云计算、先进的通信、监测等信息化手段，进一步推动北京市乃至我国隧道安全管理水平，落实国家和交通部关于“智慧交通”建设的有关要求，提高我国公路使用效率和交通管理服务水平。</t>
    <phoneticPr fontId="11" type="noConversion"/>
  </si>
  <si>
    <t>隧道自动巡检机器人、隧道应急联动系统和基于三维建模的隧道应急处置策略仿真评价系统能够为高速公路隧道安全运营监测和应急处置提供很好的支撑，带来良好经济效益，通过自动巡检可以代替部分人工巡检工作，降低管理成本。</t>
    <phoneticPr fontId="11" type="noConversion"/>
  </si>
  <si>
    <t>目标1：对应急处置策略评价方法、隧道应急联动系统、应急联动处置仿真评价系统的关键功能、主要技术指标进行整体设计。 目标2：搭建隧道应急联动系统和隧道应急联动处置仿真评价系统联合实验平台，对公路隧道自动巡检机器人软硬件功能优化和公路隧道应急联动控制及仿真验证系统的软件优化，并进行示范。</t>
    <phoneticPr fontId="11" type="noConversion"/>
  </si>
  <si>
    <t>研究成果通过专家评审率≥100%</t>
    <phoneticPr fontId="11" type="noConversion"/>
  </si>
  <si>
    <r>
      <t>1</t>
    </r>
    <r>
      <rPr>
        <sz val="10.5"/>
        <color rgb="FF000000"/>
        <rFont val="仿宋_GB2312"/>
        <family val="3"/>
        <charset val="134"/>
      </rPr>
      <t>、硬件设备:公路隧道智能巡检机器人、灭火单元系统 1 套
2、示范工程:延崇高速西羊坊隧道建设了 500 米轨道
3、系统软件:
(1)公路隧道应急联动系统软件
(2)应急处置策略库，含 9 大类，共计 22 个应急处置策略
(3)基于三维建模的公路隧道应急处置策略仿真评价系统 
4、论文:Multistage Fusion Approach of Lidar and Camera for Vehicle-Infrastructure Cooperative Object Detection
5、标准:北京智慧高速公路建设指南(试行)BJJT/ 0060—2021</t>
    </r>
    <phoneticPr fontId="11" type="noConversion"/>
  </si>
  <si>
    <t>中文期刊论文或国际会议论文</t>
  </si>
  <si>
    <t>公路隧道应急联动系统</t>
  </si>
  <si>
    <t>研发基于三维建模的公路隧道应急处置策略仿真评价系统</t>
  </si>
  <si>
    <t>公路隧道应急联动系统：构建应急处置策略库，应急处置策略种类不少于20种，应急联动响应时间小于5分钟，可处置的事件种类不少于3种。</t>
  </si>
  <si>
    <t>中文期刊论文或国际会议论文：依托课题，在国内中文期刊或国际会议完成发表，以收录通知或期刊正文为证明。</t>
  </si>
  <si>
    <t>论文被第五届IEEE机械工程与智能制造国际会议(WCMEIM2022）录用</t>
    <phoneticPr fontId="11" type="noConversion"/>
  </si>
  <si>
    <t>项目实施进度：在2022年12月底前完成隧道自动巡检机器人样机生产及示范应用、公路隧道应急联动系统、基于三维建模的公路隧道应急处置策略仿真评价系统的开发，完成中文期刊或国际会议论文发表。</t>
  </si>
  <si>
    <t>项目预算控制数</t>
  </si>
  <si>
    <t>社会效益指标</t>
  </si>
  <si>
    <t>进一步推动北京市乃至我国隧道安全管理水平，落实国家和交通部关于“智慧交通”建设的有关要求，提高我国公路使用效率和交通管理服务水平。巡检机器人在巡检养护方面，能显著降低人工巡检频次，持续降本增效，在安全应急保障方面，通过与隧道应急联动及仿真系统的配合使用，能提升安全隐患发现及处置的效率</t>
  </si>
  <si>
    <t>可持续影响指标</t>
  </si>
  <si>
    <t>利用巡检机器人移动手段，能显著提高隧道运行监测和应急反应能力，实现对智能养护、路政和路网事件巡查智能终端示范，在国内目前尚未有系统性示范，具有显著的示范意义，对于提升北京智慧交通影响力具有重要意义。</t>
  </si>
  <si>
    <t>特别是隧道自动巡检机器人实现隧道火灾灭火，在国内尚属首次，可有效降低火灾隐患（隧道火灾发生后，消防车很容易因拥堵无法到达火灾现场）。智慧高速公路建设技术指南的编制，能指导北京地区乃至全国智慧高速建设，用最科学的方式建设未来的智慧高速公路，少走弯路，持续起到降低建设及运营成本的作用。</t>
  </si>
  <si>
    <t>项目结合对延崇高速智慧公路试点工作梳理，形成智慧高速公路建设指南草案，为智慧高速公路在全国范围建设提供“北京经验”，进一步推进我国高速公路高质量发展。</t>
    <phoneticPr fontId="11" type="noConversion"/>
  </si>
  <si>
    <r>
      <rPr>
        <sz val="10.5"/>
        <color rgb="FF000000"/>
        <rFont val="仿宋_GB2312"/>
        <family val="3"/>
        <charset val="134"/>
      </rPr>
      <t>项目开发公路隧道应急联动控制系统1套;构建 应急处置策略库，应急处置策略21种，系统响应平均时间2.3分钟，可处置的事件种类8类 (交通事故、火灾事故、恶劣天气、交通异常、 危化品泄露、自然灾害、道路养护、隧道停电等其他类)</t>
    </r>
    <phoneticPr fontId="11" type="noConversion"/>
  </si>
  <si>
    <r>
      <rPr>
        <sz val="10.5"/>
        <color rgb="FF000000"/>
        <rFont val="仿宋_GB2312"/>
        <family val="3"/>
        <charset val="134"/>
      </rPr>
      <t>研发公路隧道自动巡检机器人1套，在延崇高速西羊坊隧道出京方向K59+480到K59+980 安装隧道巡检机器人轨道500米;运行巡检、灭火机器人一套。实现如下功能：1 AI智能识别:搭载了高清视频摄像机、红外热成像和雷达感知 隧道内事态，可在多种隧道内识别人员、车辆、机电设备、道 路遗撒进行识别
2 环境监测:空气质量:CO2、CO、PM2.5、CH4、烟雾和环境情况 温度、湿度及噪声检测;
3 应急救援:具体有火情识别、火源定位、主动灭火，并进行声 光预警和车辆提醒;
4 远程操控:在上位机软件上远程控制巡检机器人，获取不同角 度的现场图像，制定对应的救援措施，对事故现场进行远程疏 导;
5 巡航和定位功能:实现自动巡检任务(拍照、录像)
6 系统联动:将火情、交通事态上传至隧道综合管控系统;</t>
    </r>
    <phoneticPr fontId="11" type="noConversion"/>
  </si>
  <si>
    <t>87.0618万元</t>
    <phoneticPr fontId="11" type="noConversion"/>
  </si>
  <si>
    <t>88.160308万元</t>
    <phoneticPr fontId="11" type="noConversion"/>
  </si>
  <si>
    <t>北京市交通委员会</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</si>
</sst>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76" formatCode="0.00_ "/>
    <numFmt numFmtId="177" formatCode="_ * #,##0.000000_ ;_ * \-#,##0.000000_ ;_ * &quot;-&quot;??_ ;_ @_ "/>
    <numFmt numFmtId="178" formatCode="_ * #,##0.0000_ ;_ * \-#,##0.0000_ ;_ * &quot;-&quot;??_ ;_ @_ "/>
  </numFmts>
  <fonts count="20">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2"/>
      <color theme="1"/>
      <name val="宋体"/>
      <family val="3"/>
      <charset val="134"/>
      <scheme val="minor"/>
    </font>
    <font>
      <sz val="10.5"/>
      <color indexed="8"/>
      <name val="仿宋_GB2312"/>
      <family val="3"/>
      <charset val="134"/>
    </font>
    <font>
      <sz val="10.5"/>
      <color rgb="FF000000"/>
      <name val="仿宋_GB2312"/>
      <family val="3"/>
      <charset val="134"/>
    </font>
    <font>
      <sz val="11"/>
      <color theme="1"/>
      <name val="宋体"/>
      <family val="3"/>
      <charset val="134"/>
      <scheme val="minor"/>
    </font>
    <font>
      <sz val="10.5"/>
      <name val="仿宋_GB2312"/>
      <family val="3"/>
      <charset val="134"/>
    </font>
    <font>
      <sz val="10.5"/>
      <color theme="1"/>
      <name val="仿宋_GB2312"/>
      <family val="3"/>
      <charset val="134"/>
    </font>
    <font>
      <sz val="10.5"/>
      <color rgb="FF000000"/>
      <name val="宋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6">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xf numFmtId="43" fontId="16" fillId="0" borderId="0" applyFont="0" applyFill="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3" fillId="0" borderId="0" xfId="0" applyFont="1">
      <alignment vertical="center"/>
    </xf>
    <xf numFmtId="0" fontId="13" fillId="0" borderId="0" xfId="0" applyFont="1" applyAlignment="1">
      <alignment horizontal="center" vertical="center"/>
    </xf>
    <xf numFmtId="176" fontId="13" fillId="0" borderId="0" xfId="0" applyNumberFormat="1" applyFont="1" applyAlignment="1">
      <alignment horizontal="center" vertical="center" wrapText="1"/>
    </xf>
    <xf numFmtId="0" fontId="0" fillId="0" borderId="0" xfId="0" applyAlignment="1"/>
    <xf numFmtId="0" fontId="14" fillId="2" borderId="2" xfId="0" applyFont="1" applyFill="1" applyBorder="1" applyAlignment="1">
      <alignment horizontal="center" vertical="center" wrapText="1"/>
    </xf>
    <xf numFmtId="0" fontId="14" fillId="2" borderId="2" xfId="0" applyFont="1" applyFill="1" applyBorder="1" applyAlignment="1">
      <alignment vertical="center" wrapText="1"/>
    </xf>
    <xf numFmtId="10" fontId="14" fillId="2" borderId="2" xfId="0" applyNumberFormat="1" applyFont="1" applyFill="1" applyBorder="1" applyAlignment="1">
      <alignment horizontal="center" vertical="center" wrapText="1"/>
    </xf>
    <xf numFmtId="176" fontId="14" fillId="2" borderId="2" xfId="0" applyNumberFormat="1"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5" fillId="2" borderId="2" xfId="0" applyFont="1" applyFill="1" applyBorder="1" applyAlignment="1">
      <alignment horizontal="left" vertical="center" wrapText="1"/>
    </xf>
    <xf numFmtId="177" fontId="17" fillId="2" borderId="2" xfId="15" applyNumberFormat="1" applyFont="1" applyFill="1" applyBorder="1" applyAlignment="1">
      <alignment horizontal="left" vertical="center" wrapText="1"/>
    </xf>
    <xf numFmtId="0" fontId="17" fillId="2" borderId="2" xfId="0" applyFont="1" applyFill="1" applyBorder="1" applyAlignment="1">
      <alignment horizontal="left" vertical="center" wrapText="1"/>
    </xf>
    <xf numFmtId="176" fontId="18" fillId="2" borderId="2" xfId="0" applyNumberFormat="1" applyFont="1" applyFill="1" applyBorder="1" applyAlignment="1">
      <alignment horizontal="center" vertical="center" wrapText="1"/>
    </xf>
    <xf numFmtId="178" fontId="17" fillId="2" borderId="2" xfId="15" applyNumberFormat="1" applyFont="1" applyFill="1" applyBorder="1" applyAlignment="1">
      <alignment horizontal="left" vertical="center" wrapText="1"/>
    </xf>
    <xf numFmtId="0" fontId="18" fillId="2" borderId="2" xfId="0" applyFont="1" applyFill="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4" fillId="2" borderId="2"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9" fillId="2" borderId="2" xfId="0" applyFont="1" applyFill="1" applyBorder="1" applyAlignment="1">
      <alignment horizontal="center" vertical="center" wrapText="1"/>
    </xf>
  </cellXfs>
  <cellStyles count="16">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xfId="15" builtinId="3"/>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30"/>
  <sheetViews>
    <sheetView tabSelected="1" topLeftCell="A13" zoomScale="70" zoomScaleNormal="70" workbookViewId="0">
      <selection activeCell="E11" sqref="E11"/>
    </sheetView>
  </sheetViews>
  <sheetFormatPr defaultColWidth="9" defaultRowHeight="14"/>
  <cols>
    <col min="1" max="1" width="4.1796875" customWidth="1"/>
    <col min="2" max="2" width="8.81640625" customWidth="1"/>
    <col min="3" max="3" width="18.81640625" customWidth="1"/>
    <col min="4" max="4" width="20.1796875" style="3" bestFit="1" customWidth="1"/>
    <col min="5" max="5" width="35" style="3" customWidth="1"/>
    <col min="6" max="6" width="34.81640625" customWidth="1"/>
    <col min="7" max="7" width="11" style="4" customWidth="1"/>
    <col min="8" max="8" width="15.81640625" customWidth="1"/>
    <col min="9" max="9" width="24.6328125" bestFit="1" customWidth="1"/>
  </cols>
  <sheetData>
    <row r="1" spans="1:9" ht="21">
      <c r="A1" s="24"/>
      <c r="B1" s="24"/>
      <c r="C1" s="24"/>
      <c r="D1" s="24"/>
      <c r="E1" s="24"/>
      <c r="F1" s="24"/>
      <c r="G1" s="24"/>
    </row>
    <row r="2" spans="1:9" s="1" customFormat="1" ht="22.5" customHeight="1">
      <c r="A2" s="25" t="s">
        <v>0</v>
      </c>
      <c r="B2" s="25"/>
      <c r="C2" s="25"/>
      <c r="D2" s="25"/>
      <c r="E2" s="25"/>
      <c r="F2" s="25"/>
      <c r="G2" s="25"/>
      <c r="H2" s="25"/>
      <c r="I2" s="25"/>
    </row>
    <row r="3" spans="1:9" s="2" customFormat="1" ht="18.75" customHeight="1">
      <c r="A3" s="26" t="s">
        <v>30</v>
      </c>
      <c r="B3" s="26"/>
      <c r="C3" s="26"/>
      <c r="D3" s="26"/>
      <c r="E3" s="26"/>
      <c r="F3" s="26"/>
      <c r="G3" s="26"/>
      <c r="H3" s="26"/>
      <c r="I3" s="26"/>
    </row>
    <row r="4" spans="1:9" s="2" customFormat="1" ht="11.25" customHeight="1">
      <c r="A4" s="6"/>
      <c r="B4" s="6"/>
      <c r="C4" s="6"/>
      <c r="D4" s="5"/>
      <c r="E4" s="5"/>
      <c r="F4" s="6"/>
      <c r="G4" s="7"/>
    </row>
    <row r="5" spans="1:9" s="11" customFormat="1">
      <c r="A5" s="27" t="s">
        <v>1</v>
      </c>
      <c r="B5" s="27"/>
      <c r="C5" s="27" t="s">
        <v>49</v>
      </c>
      <c r="D5" s="27"/>
      <c r="E5" s="27"/>
      <c r="F5" s="27"/>
      <c r="G5" s="27"/>
      <c r="H5" s="27"/>
      <c r="I5" s="27"/>
    </row>
    <row r="6" spans="1:9" s="11" customFormat="1" ht="40" customHeight="1">
      <c r="A6" s="27" t="s">
        <v>12</v>
      </c>
      <c r="B6" s="27"/>
      <c r="C6" s="29" t="s">
        <v>73</v>
      </c>
      <c r="D6" s="27"/>
      <c r="E6" s="27"/>
      <c r="F6" s="12" t="s">
        <v>2</v>
      </c>
      <c r="G6" s="27" t="s">
        <v>73</v>
      </c>
      <c r="H6" s="27"/>
      <c r="I6" s="27"/>
    </row>
    <row r="7" spans="1:9" s="11" customFormat="1">
      <c r="A7" s="27" t="s">
        <v>13</v>
      </c>
      <c r="B7" s="27"/>
      <c r="C7" s="27"/>
      <c r="D7" s="27"/>
      <c r="E7" s="27"/>
      <c r="F7" s="12" t="s">
        <v>14</v>
      </c>
      <c r="G7" s="27"/>
      <c r="H7" s="27"/>
      <c r="I7" s="27"/>
    </row>
    <row r="8" spans="1:9" s="11" customFormat="1">
      <c r="A8" s="27" t="s">
        <v>15</v>
      </c>
      <c r="B8" s="27"/>
      <c r="C8" s="12"/>
      <c r="D8" s="12" t="s">
        <v>16</v>
      </c>
      <c r="E8" s="12" t="s">
        <v>17</v>
      </c>
      <c r="F8" s="12" t="s">
        <v>18</v>
      </c>
      <c r="G8" s="12" t="s">
        <v>9</v>
      </c>
      <c r="H8" s="12" t="s">
        <v>19</v>
      </c>
      <c r="I8" s="12" t="s">
        <v>3</v>
      </c>
    </row>
    <row r="9" spans="1:9" s="11" customFormat="1" ht="13.5" customHeight="1">
      <c r="A9" s="27" t="s">
        <v>20</v>
      </c>
      <c r="B9" s="27"/>
      <c r="C9" s="13" t="s">
        <v>21</v>
      </c>
      <c r="D9" s="19">
        <v>88.160308000000001</v>
      </c>
      <c r="E9" s="19">
        <v>88.160308000000001</v>
      </c>
      <c r="F9" s="22">
        <v>87.061800000000005</v>
      </c>
      <c r="G9" s="12">
        <v>10</v>
      </c>
      <c r="H9" s="14">
        <f>F9/E9</f>
        <v>0.9875396533324271</v>
      </c>
      <c r="I9" s="15">
        <f>G9*H9</f>
        <v>9.8753965333242704</v>
      </c>
    </row>
    <row r="10" spans="1:9" s="11" customFormat="1" ht="13.5" customHeight="1">
      <c r="A10" s="23"/>
      <c r="B10" s="23"/>
      <c r="C10" s="13" t="s">
        <v>22</v>
      </c>
      <c r="D10" s="19">
        <v>88.160308000000001</v>
      </c>
      <c r="E10" s="19">
        <v>88.160308000000001</v>
      </c>
      <c r="F10" s="22">
        <v>87.061800000000005</v>
      </c>
      <c r="G10" s="12" t="s">
        <v>23</v>
      </c>
      <c r="H10" s="12"/>
      <c r="I10" s="12" t="s">
        <v>23</v>
      </c>
    </row>
    <row r="11" spans="1:9" s="11" customFormat="1" ht="13.5" customHeight="1">
      <c r="A11" s="23"/>
      <c r="B11" s="23"/>
      <c r="C11" s="13" t="s">
        <v>24</v>
      </c>
      <c r="D11" s="12"/>
      <c r="E11" s="12"/>
      <c r="F11" s="12"/>
      <c r="G11" s="12" t="s">
        <v>23</v>
      </c>
      <c r="H11" s="12"/>
      <c r="I11" s="12" t="s">
        <v>23</v>
      </c>
    </row>
    <row r="12" spans="1:9" s="11" customFormat="1">
      <c r="A12" s="23"/>
      <c r="B12" s="23"/>
      <c r="C12" s="13" t="s">
        <v>25</v>
      </c>
      <c r="D12" s="12"/>
      <c r="E12" s="12"/>
      <c r="F12" s="12"/>
      <c r="G12" s="12" t="s">
        <v>23</v>
      </c>
      <c r="H12" s="12"/>
      <c r="I12" s="12" t="s">
        <v>23</v>
      </c>
    </row>
    <row r="13" spans="1:9" s="11" customFormat="1" ht="18" customHeight="1">
      <c r="A13" s="27" t="s">
        <v>4</v>
      </c>
      <c r="B13" s="27" t="s">
        <v>26</v>
      </c>
      <c r="C13" s="27"/>
      <c r="D13" s="27"/>
      <c r="E13" s="27"/>
      <c r="F13" s="27" t="s">
        <v>27</v>
      </c>
      <c r="G13" s="27"/>
      <c r="H13" s="27"/>
      <c r="I13" s="27"/>
    </row>
    <row r="14" spans="1:9" s="11" customFormat="1" ht="150.5" customHeight="1">
      <c r="A14" s="27"/>
      <c r="B14" s="28" t="s">
        <v>52</v>
      </c>
      <c r="C14" s="28"/>
      <c r="D14" s="28"/>
      <c r="E14" s="28"/>
      <c r="F14" s="28" t="s">
        <v>54</v>
      </c>
      <c r="G14" s="28"/>
      <c r="H14" s="28"/>
      <c r="I14" s="28"/>
    </row>
    <row r="15" spans="1:9" s="11" customFormat="1" ht="13.5" customHeight="1">
      <c r="A15" s="27" t="s">
        <v>5</v>
      </c>
      <c r="B15" s="12" t="s">
        <v>6</v>
      </c>
      <c r="C15" s="12" t="s">
        <v>7</v>
      </c>
      <c r="D15" s="12" t="s">
        <v>8</v>
      </c>
      <c r="E15" s="12" t="s">
        <v>28</v>
      </c>
      <c r="F15" s="12" t="s">
        <v>29</v>
      </c>
      <c r="G15" s="12" t="s">
        <v>9</v>
      </c>
      <c r="H15" s="12" t="s">
        <v>3</v>
      </c>
      <c r="I15" s="12" t="s">
        <v>11</v>
      </c>
    </row>
    <row r="16" spans="1:9" s="11" customFormat="1" ht="27">
      <c r="A16" s="27"/>
      <c r="B16" s="27" t="s">
        <v>31</v>
      </c>
      <c r="C16" s="27" t="s">
        <v>33</v>
      </c>
      <c r="D16" s="20" t="s">
        <v>55</v>
      </c>
      <c r="E16" s="17" t="s">
        <v>38</v>
      </c>
      <c r="F16" s="17" t="s">
        <v>38</v>
      </c>
      <c r="G16" s="12">
        <v>5</v>
      </c>
      <c r="H16" s="12">
        <v>5</v>
      </c>
      <c r="I16" s="12"/>
    </row>
    <row r="17" spans="1:9" s="11" customFormat="1" ht="27">
      <c r="A17" s="27"/>
      <c r="B17" s="27"/>
      <c r="C17" s="27"/>
      <c r="D17" s="20" t="s">
        <v>56</v>
      </c>
      <c r="E17" s="12" t="s">
        <v>39</v>
      </c>
      <c r="F17" s="12" t="s">
        <v>39</v>
      </c>
      <c r="G17" s="12">
        <v>5</v>
      </c>
      <c r="H17" s="12">
        <v>5</v>
      </c>
      <c r="I17" s="12"/>
    </row>
    <row r="18" spans="1:9" s="11" customFormat="1" ht="40.5">
      <c r="A18" s="27"/>
      <c r="B18" s="27"/>
      <c r="C18" s="27"/>
      <c r="D18" s="20" t="s">
        <v>57</v>
      </c>
      <c r="E18" s="12" t="s">
        <v>39</v>
      </c>
      <c r="F18" s="12" t="s">
        <v>39</v>
      </c>
      <c r="G18" s="12">
        <v>5</v>
      </c>
      <c r="H18" s="12">
        <v>5</v>
      </c>
      <c r="I18" s="12"/>
    </row>
    <row r="19" spans="1:9" s="11" customFormat="1" ht="94.5">
      <c r="A19" s="27"/>
      <c r="B19" s="27"/>
      <c r="C19" s="27" t="s">
        <v>34</v>
      </c>
      <c r="D19" s="20" t="s">
        <v>56</v>
      </c>
      <c r="E19" s="20" t="s">
        <v>58</v>
      </c>
      <c r="F19" s="20" t="s">
        <v>69</v>
      </c>
      <c r="G19" s="12">
        <v>3</v>
      </c>
      <c r="H19" s="12">
        <v>3</v>
      </c>
      <c r="I19" s="12"/>
    </row>
    <row r="20" spans="1:9" s="11" customFormat="1" ht="342" customHeight="1">
      <c r="A20" s="27"/>
      <c r="B20" s="27"/>
      <c r="C20" s="27"/>
      <c r="D20" s="18" t="s">
        <v>41</v>
      </c>
      <c r="E20" s="20" t="s">
        <v>53</v>
      </c>
      <c r="F20" s="20" t="s">
        <v>47</v>
      </c>
      <c r="G20" s="12">
        <v>2</v>
      </c>
      <c r="H20" s="12">
        <v>2</v>
      </c>
      <c r="I20" s="12"/>
    </row>
    <row r="21" spans="1:9" s="11" customFormat="1" ht="329.5" customHeight="1">
      <c r="A21" s="27"/>
      <c r="B21" s="27"/>
      <c r="C21" s="27"/>
      <c r="D21" s="16" t="s">
        <v>42</v>
      </c>
      <c r="E21" s="20" t="s">
        <v>48</v>
      </c>
      <c r="F21" s="20" t="s">
        <v>70</v>
      </c>
      <c r="G21" s="12">
        <v>3</v>
      </c>
      <c r="H21" s="12">
        <v>3</v>
      </c>
      <c r="I21" s="12"/>
    </row>
    <row r="22" spans="1:9" s="11" customFormat="1" ht="40.5">
      <c r="A22" s="27"/>
      <c r="B22" s="27"/>
      <c r="C22" s="27"/>
      <c r="D22" s="20" t="s">
        <v>55</v>
      </c>
      <c r="E22" s="20" t="s">
        <v>59</v>
      </c>
      <c r="F22" s="17" t="s">
        <v>60</v>
      </c>
      <c r="G22" s="12">
        <v>2</v>
      </c>
      <c r="H22" s="12">
        <v>2</v>
      </c>
      <c r="I22" s="12"/>
    </row>
    <row r="23" spans="1:9" s="11" customFormat="1" ht="67.5">
      <c r="A23" s="27"/>
      <c r="B23" s="27"/>
      <c r="C23" s="27"/>
      <c r="D23" s="20" t="s">
        <v>43</v>
      </c>
      <c r="E23" s="20" t="s">
        <v>44</v>
      </c>
      <c r="F23" s="20" t="s">
        <v>45</v>
      </c>
      <c r="G23" s="12">
        <v>3</v>
      </c>
      <c r="H23" s="12">
        <v>3</v>
      </c>
      <c r="I23" s="12"/>
    </row>
    <row r="24" spans="1:9" s="11" customFormat="1" ht="81">
      <c r="A24" s="27"/>
      <c r="B24" s="27"/>
      <c r="C24" s="12" t="s">
        <v>35</v>
      </c>
      <c r="D24" s="18" t="s">
        <v>40</v>
      </c>
      <c r="E24" s="20" t="s">
        <v>61</v>
      </c>
      <c r="F24" s="20" t="s">
        <v>46</v>
      </c>
      <c r="G24" s="12">
        <v>12</v>
      </c>
      <c r="H24" s="12">
        <v>12</v>
      </c>
      <c r="I24" s="12"/>
    </row>
    <row r="25" spans="1:9" s="11" customFormat="1" ht="27">
      <c r="A25" s="27"/>
      <c r="B25" s="27"/>
      <c r="C25" s="12" t="s">
        <v>36</v>
      </c>
      <c r="D25" s="20" t="s">
        <v>62</v>
      </c>
      <c r="E25" s="17" t="s">
        <v>72</v>
      </c>
      <c r="F25" s="12" t="s">
        <v>71</v>
      </c>
      <c r="G25" s="12">
        <v>10</v>
      </c>
      <c r="H25" s="12">
        <v>10</v>
      </c>
      <c r="I25" s="12"/>
    </row>
    <row r="26" spans="1:9" s="11" customFormat="1" ht="121.5">
      <c r="A26" s="27"/>
      <c r="B26" s="27" t="s">
        <v>32</v>
      </c>
      <c r="C26" s="27" t="s">
        <v>37</v>
      </c>
      <c r="D26" s="20" t="s">
        <v>63</v>
      </c>
      <c r="E26" s="20" t="s">
        <v>64</v>
      </c>
      <c r="F26" s="20" t="s">
        <v>51</v>
      </c>
      <c r="G26" s="12">
        <v>14</v>
      </c>
      <c r="H26" s="12">
        <v>12</v>
      </c>
      <c r="I26" s="12"/>
    </row>
    <row r="27" spans="1:9" s="11" customFormat="1" ht="108">
      <c r="A27" s="27"/>
      <c r="B27" s="27"/>
      <c r="C27" s="27"/>
      <c r="D27" s="20" t="s">
        <v>65</v>
      </c>
      <c r="E27" s="20" t="s">
        <v>66</v>
      </c>
      <c r="F27" s="17" t="s">
        <v>50</v>
      </c>
      <c r="G27" s="12">
        <v>13</v>
      </c>
      <c r="H27" s="12">
        <v>11</v>
      </c>
      <c r="I27" s="12"/>
    </row>
    <row r="28" spans="1:9" s="11" customFormat="1" ht="121.5">
      <c r="A28" s="27"/>
      <c r="B28" s="27"/>
      <c r="C28" s="27"/>
      <c r="D28" s="20" t="s">
        <v>65</v>
      </c>
      <c r="E28" s="20" t="s">
        <v>67</v>
      </c>
      <c r="F28" s="17" t="s">
        <v>68</v>
      </c>
      <c r="G28" s="12">
        <v>13</v>
      </c>
      <c r="H28" s="12">
        <v>12</v>
      </c>
      <c r="I28" s="12"/>
    </row>
    <row r="29" spans="1:9" s="11" customFormat="1">
      <c r="A29" s="27" t="s">
        <v>10</v>
      </c>
      <c r="B29" s="27"/>
      <c r="C29" s="27"/>
      <c r="D29" s="27"/>
      <c r="E29" s="27"/>
      <c r="F29" s="27"/>
      <c r="G29" s="12"/>
      <c r="H29" s="21">
        <f>I9+SUM(H16:H28)</f>
        <v>94.875396533324277</v>
      </c>
      <c r="I29" s="12"/>
    </row>
    <row r="30" spans="1:9" s="8" customFormat="1" ht="15">
      <c r="D30" s="9"/>
      <c r="E30" s="9"/>
      <c r="G30" s="10"/>
    </row>
  </sheetData>
  <mergeCells count="28">
    <mergeCell ref="A29:F29"/>
    <mergeCell ref="A15:A28"/>
    <mergeCell ref="B16:B25"/>
    <mergeCell ref="C16:C18"/>
    <mergeCell ref="C19:C23"/>
    <mergeCell ref="B26:B28"/>
    <mergeCell ref="C26:C28"/>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pageMargins left="0.62992125984251968" right="0.31496062992125984" top="0.35433070866141736" bottom="0.35433070866141736" header="0.31496062992125984" footer="0.31496062992125984"/>
  <pageSetup paperSize="9" scale="55" fitToHeight="3"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ColWidth="8.81640625" defaultRowHeight="14"/>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12.综合类 </vt:lpstr>
      <vt:lpstr>Sheet1</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2023-05-13T07:26:23Z</cp:lastPrinted>
  <dcterms:created xsi:type="dcterms:W3CDTF">2018-03-28T06:56:00Z</dcterms:created>
  <dcterms:modified xsi:type="dcterms:W3CDTF">2023-05-13T07:29:29Z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