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12.综合类" sheetId="25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25" l="1"/>
  <c r="G10" i="25"/>
  <c r="E10" i="25"/>
  <c r="G20" i="25" l="1"/>
  <c r="E20" i="25"/>
  <c r="I9" i="25" l="1"/>
  <c r="J9" i="25" l="1"/>
  <c r="J22" i="25" s="1"/>
</calcChain>
</file>

<file path=xl/sharedStrings.xml><?xml version="1.0" encoding="utf-8"?>
<sst xmlns="http://schemas.openxmlformats.org/spreadsheetml/2006/main" count="59" uniqueCount="56">
  <si>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</si>
  <si>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</si>
  <si>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</si>
  <si>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</si>
  <si>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</si>
  <si>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</si>
  <si>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</si>
  <si>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</si>
  <si>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</si>
  <si>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</si>
  <si>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</si>
  <si>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</si>
  <si>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</si>
  <si>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</si>
  <si>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</si>
  <si>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</si>
  <si>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</si>
  <si>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</si>
  <si>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</si>
  <si>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</si>
  <si>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</si>
  <si>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</si>
  <si>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总分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</si>
  <si>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</si>
  <si>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</si>
  <si>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</si>
  <si>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</si>
  <si>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</si>
  <si>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</si>
  <si>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</si>
  <si>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</si>
  <si>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t>偏差原因分析及改进措施</t>
  </si>
  <si>
    <t>（2021年度）</t>
    <phoneticPr fontId="11" type="noConversion"/>
  </si>
  <si>
    <t>项目顺利实施并完成。</t>
    <phoneticPr fontId="11" type="noConversion"/>
  </si>
  <si>
    <t>北京市交通委员会密云公路分局</t>
    <phoneticPr fontId="11" type="noConversion"/>
  </si>
  <si>
    <t>保证全年单位正常运转，保障职工用餐条件，解决工作餐和值班人员用餐，协助执法人员做好执法辅助性工作，雇佣员工11名，以满足餐厅等后勤管理工作急需。</t>
    <phoneticPr fontId="11" type="noConversion"/>
  </si>
  <si>
    <t>聘用人员数量</t>
    <phoneticPr fontId="14" type="noConversion"/>
  </si>
  <si>
    <t>11人</t>
    <phoneticPr fontId="11" type="noConversion"/>
  </si>
  <si>
    <t>2021年劳务派遣人员费用</t>
    <phoneticPr fontId="11" type="noConversion"/>
  </si>
  <si>
    <t>工作质量</t>
    <phoneticPr fontId="11" type="noConversion"/>
  </si>
  <si>
    <t>各项工作按时完成率100%，考核达标率100%</t>
    <phoneticPr fontId="11" type="noConversion"/>
  </si>
  <si>
    <t>实施进度</t>
  </si>
  <si>
    <t>资金支付进度</t>
  </si>
  <si>
    <t>各项工作全年进行，按时完成率100%</t>
    <phoneticPr fontId="11" type="noConversion"/>
  </si>
  <si>
    <t>按照合同要求，按月进行资金支付，12月底前完成资金支付。</t>
    <phoneticPr fontId="11" type="noConversion"/>
  </si>
  <si>
    <t>按月支付，12月支付完成</t>
    <phoneticPr fontId="11" type="noConversion"/>
  </si>
  <si>
    <t>通过项目实施，提高工作效率，保障机构正常运转。</t>
    <phoneticPr fontId="11" type="noConversion"/>
  </si>
  <si>
    <t>社会效益</t>
    <phoneticPr fontId="11" type="noConversion"/>
  </si>
  <si>
    <t>支撑依据不充分</t>
    <phoneticPr fontId="11" type="noConversion"/>
  </si>
  <si>
    <t>项目负责人</t>
    <phoneticPr fontId="11" type="noConversion"/>
  </si>
  <si>
    <t>联系电话</t>
    <phoneticPr fontId="11" type="noConversion"/>
  </si>
  <si>
    <t>刘雪松</t>
    <phoneticPr fontId="11" type="noConversion"/>
  </si>
  <si>
    <t>分值</t>
    <phoneticPr fontId="11" type="noConversion"/>
  </si>
  <si>
    <t>执行率（C/B)</t>
    <phoneticPr fontId="11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</si>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</sst>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等线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176" fontId="15" fillId="0" borderId="3" xfId="0" applyNumberFormat="1" applyFont="1" applyFill="1" applyBorder="1" applyAlignment="1">
      <alignment horizontal="center" vertical="center" wrapText="1"/>
    </xf>
    <xf numFmtId="176" fontId="15" fillId="0" borderId="5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8" fillId="0" borderId="8" xfId="4" applyFont="1" applyBorder="1" applyAlignment="1">
      <alignment horizontal="right" vertical="center" wrapText="1"/>
    </xf>
    <xf numFmtId="10" fontId="15" fillId="0" borderId="8" xfId="0" applyNumberFormat="1" applyFont="1" applyFill="1" applyBorder="1" applyAlignment="1">
      <alignment horizontal="center" vertical="center"/>
    </xf>
    <xf numFmtId="176" fontId="15" fillId="0" borderId="8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vertical="center"/>
    </xf>
    <xf numFmtId="176" fontId="15" fillId="0" borderId="8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textRotation="255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15" xfId="0" applyFont="1" applyBorder="1" applyAlignment="1">
      <alignment horizontal="center" vertical="center" textRotation="255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76" fontId="15" fillId="0" borderId="8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textRotation="255"/>
    </xf>
    <xf numFmtId="0" fontId="18" fillId="0" borderId="13" xfId="6" applyFont="1" applyBorder="1" applyAlignment="1">
      <alignment horizontal="center" vertical="center" wrapText="1"/>
    </xf>
    <xf numFmtId="0" fontId="18" fillId="0" borderId="13" xfId="6" applyFont="1" applyBorder="1" applyAlignment="1">
      <alignment horizontal="center" vertical="center" wrapText="1"/>
    </xf>
    <xf numFmtId="0" fontId="18" fillId="0" borderId="3" xfId="4" applyFont="1" applyBorder="1" applyAlignment="1">
      <alignment vertical="center" wrapText="1"/>
    </xf>
    <xf numFmtId="9" fontId="15" fillId="0" borderId="3" xfId="9" applyNumberFormat="1" applyFont="1" applyFill="1" applyBorder="1" applyAlignment="1">
      <alignment horizontal="center" vertical="center" wrapText="1"/>
    </xf>
    <xf numFmtId="9" fontId="15" fillId="0" borderId="5" xfId="9" applyNumberFormat="1" applyFont="1" applyFill="1" applyBorder="1" applyAlignment="1">
      <alignment horizontal="center" vertical="center" wrapText="1"/>
    </xf>
    <xf numFmtId="9" fontId="15" fillId="0" borderId="8" xfId="9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8" xfId="9" applyFont="1" applyFill="1" applyBorder="1" applyAlignment="1">
      <alignment horizontal="center" vertical="center" wrapText="1"/>
    </xf>
    <xf numFmtId="0" fontId="18" fillId="0" borderId="14" xfId="6" applyFont="1" applyBorder="1" applyAlignment="1">
      <alignment horizontal="center" vertical="center" wrapText="1"/>
    </xf>
    <xf numFmtId="0" fontId="15" fillId="0" borderId="3" xfId="9" applyFont="1" applyFill="1" applyBorder="1" applyAlignment="1">
      <alignment horizontal="center" vertical="center" wrapText="1"/>
    </xf>
    <xf numFmtId="0" fontId="15" fillId="0" borderId="5" xfId="9" applyFont="1" applyFill="1" applyBorder="1" applyAlignment="1">
      <alignment horizontal="center" vertical="center" wrapText="1"/>
    </xf>
    <xf numFmtId="0" fontId="18" fillId="0" borderId="15" xfId="6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>
      <selection activeCell="A5" sqref="A5:K22"/>
    </sheetView>
  </sheetViews>
  <sheetFormatPr defaultColWidth="9" defaultRowHeight="13.5"/>
  <cols>
    <col min="1" max="1" width="4.125" customWidth="1"/>
    <col min="2" max="3" width="9.25" customWidth="1"/>
    <col min="4" max="4" width="21" customWidth="1"/>
    <col min="5" max="5" width="17.25" style="2" bestFit="1" customWidth="1"/>
    <col min="6" max="7" width="15.75" style="2" customWidth="1"/>
    <col min="8" max="8" width="11" customWidth="1"/>
    <col min="9" max="9" width="12.125" customWidth="1"/>
    <col min="10" max="10" width="8.625" style="3" customWidth="1"/>
    <col min="11" max="11" width="15.125" customWidth="1"/>
  </cols>
  <sheetData>
    <row r="1" spans="1:11" ht="20.2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2.5">
      <c r="A2" s="12" t="s">
        <v>0</v>
      </c>
      <c r="B2" s="13"/>
      <c r="C2" s="13"/>
      <c r="D2" s="13"/>
      <c r="E2" s="13"/>
      <c r="F2" s="13"/>
      <c r="G2" s="13"/>
      <c r="H2" s="13"/>
      <c r="I2" s="13"/>
      <c r="J2" s="13"/>
      <c r="K2" s="13"/>
    </row>
    <row r="3" spans="1:11" s="1" customFormat="1" ht="22.5">
      <c r="A3" s="14" t="s">
        <v>32</v>
      </c>
      <c r="B3" s="14"/>
      <c r="C3" s="14"/>
      <c r="D3" s="14"/>
      <c r="E3" s="14"/>
      <c r="F3" s="14"/>
      <c r="G3" s="14"/>
      <c r="H3" s="14"/>
      <c r="I3" s="14"/>
      <c r="J3" s="14"/>
      <c r="K3" s="14"/>
    </row>
    <row r="4" spans="1:11" ht="8.25" customHeight="1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7" customFormat="1" ht="20.25" customHeight="1">
      <c r="A5" s="19" t="s">
        <v>1</v>
      </c>
      <c r="B5" s="20"/>
      <c r="C5" s="21"/>
      <c r="D5" s="19" t="s">
        <v>38</v>
      </c>
      <c r="E5" s="20"/>
      <c r="F5" s="20"/>
      <c r="G5" s="20"/>
      <c r="H5" s="20"/>
      <c r="I5" s="20"/>
      <c r="J5" s="20"/>
      <c r="K5" s="21"/>
    </row>
    <row r="6" spans="1:11" s="7" customFormat="1" ht="20.25" customHeight="1">
      <c r="A6" s="19" t="s">
        <v>2</v>
      </c>
      <c r="B6" s="20"/>
      <c r="C6" s="21"/>
      <c r="D6" s="19" t="s">
        <v>54</v>
      </c>
      <c r="E6" s="20"/>
      <c r="F6" s="21"/>
      <c r="G6" s="19" t="s">
        <v>3</v>
      </c>
      <c r="H6" s="21"/>
      <c r="I6" s="19" t="s">
        <v>34</v>
      </c>
      <c r="J6" s="20"/>
      <c r="K6" s="21"/>
    </row>
    <row r="7" spans="1:11" s="7" customFormat="1" ht="20.25" customHeight="1">
      <c r="A7" s="19" t="s">
        <v>49</v>
      </c>
      <c r="B7" s="20"/>
      <c r="C7" s="21"/>
      <c r="D7" s="19" t="s">
        <v>51</v>
      </c>
      <c r="E7" s="20"/>
      <c r="F7" s="21"/>
      <c r="G7" s="19" t="s">
        <v>50</v>
      </c>
      <c r="H7" s="21"/>
      <c r="I7" s="19">
        <v>69042717</v>
      </c>
      <c r="J7" s="20"/>
      <c r="K7" s="21"/>
    </row>
    <row r="8" spans="1:11" s="7" customFormat="1" ht="25.5">
      <c r="A8" s="22" t="s">
        <v>4</v>
      </c>
      <c r="B8" s="23"/>
      <c r="C8" s="24"/>
      <c r="D8" s="25"/>
      <c r="E8" s="25" t="s">
        <v>5</v>
      </c>
      <c r="F8" s="26" t="s">
        <v>29</v>
      </c>
      <c r="G8" s="26" t="s">
        <v>30</v>
      </c>
      <c r="H8" s="27" t="s">
        <v>55</v>
      </c>
      <c r="I8" s="28" t="s">
        <v>53</v>
      </c>
      <c r="J8" s="29" t="s">
        <v>6</v>
      </c>
      <c r="K8" s="30"/>
    </row>
    <row r="9" spans="1:11" s="7" customFormat="1" ht="17.25" customHeight="1">
      <c r="A9" s="31"/>
      <c r="B9" s="32"/>
      <c r="C9" s="33"/>
      <c r="D9" s="25" t="s">
        <v>7</v>
      </c>
      <c r="E9" s="25">
        <v>85.244100000000003</v>
      </c>
      <c r="F9" s="34">
        <v>85.244100000000003</v>
      </c>
      <c r="G9" s="34">
        <v>85.196799999999996</v>
      </c>
      <c r="H9" s="26">
        <v>10</v>
      </c>
      <c r="I9" s="35">
        <f>+G9/F9</f>
        <v>0.99944512288827014</v>
      </c>
      <c r="J9" s="36">
        <f>IF(H9*I9&lt;10,H9*I9,10)</f>
        <v>9.994451228882701</v>
      </c>
      <c r="K9" s="36"/>
    </row>
    <row r="10" spans="1:11" s="7" customFormat="1" ht="18" customHeight="1">
      <c r="A10" s="31"/>
      <c r="B10" s="32"/>
      <c r="C10" s="33"/>
      <c r="D10" s="37" t="s">
        <v>23</v>
      </c>
      <c r="E10" s="25">
        <f>E9</f>
        <v>85.244100000000003</v>
      </c>
      <c r="F10" s="25">
        <f t="shared" ref="F10:G10" si="0">F9</f>
        <v>85.244100000000003</v>
      </c>
      <c r="G10" s="25">
        <f t="shared" si="0"/>
        <v>85.196799999999996</v>
      </c>
      <c r="H10" s="26"/>
      <c r="I10" s="35"/>
      <c r="J10" s="36"/>
      <c r="K10" s="36"/>
    </row>
    <row r="11" spans="1:11" s="7" customFormat="1" ht="18" customHeight="1">
      <c r="A11" s="31"/>
      <c r="B11" s="32"/>
      <c r="C11" s="33"/>
      <c r="D11" s="37" t="s">
        <v>24</v>
      </c>
      <c r="E11" s="37"/>
      <c r="F11" s="26"/>
      <c r="G11" s="26"/>
      <c r="H11" s="26"/>
      <c r="I11" s="26"/>
      <c r="J11" s="38"/>
      <c r="K11" s="38"/>
    </row>
    <row r="12" spans="1:11" s="7" customFormat="1" ht="21.75" customHeight="1">
      <c r="A12" s="39"/>
      <c r="B12" s="40"/>
      <c r="C12" s="41"/>
      <c r="D12" s="37" t="s">
        <v>8</v>
      </c>
      <c r="E12" s="25"/>
      <c r="F12" s="26"/>
      <c r="G12" s="26"/>
      <c r="H12" s="26"/>
      <c r="I12" s="26"/>
      <c r="J12" s="38"/>
      <c r="K12" s="38"/>
    </row>
    <row r="13" spans="1:11" s="7" customFormat="1" ht="25.5" customHeight="1">
      <c r="A13" s="42" t="s">
        <v>9</v>
      </c>
      <c r="B13" s="43" t="s">
        <v>26</v>
      </c>
      <c r="C13" s="44"/>
      <c r="D13" s="44"/>
      <c r="E13" s="44"/>
      <c r="F13" s="45"/>
      <c r="G13" s="43" t="s">
        <v>25</v>
      </c>
      <c r="H13" s="46"/>
      <c r="I13" s="46"/>
      <c r="J13" s="46"/>
      <c r="K13" s="47"/>
    </row>
    <row r="14" spans="1:11" s="7" customFormat="1" ht="63.75" customHeight="1">
      <c r="A14" s="48"/>
      <c r="B14" s="43" t="s">
        <v>35</v>
      </c>
      <c r="C14" s="44"/>
      <c r="D14" s="44"/>
      <c r="E14" s="44"/>
      <c r="F14" s="45"/>
      <c r="G14" s="43" t="s">
        <v>33</v>
      </c>
      <c r="H14" s="44"/>
      <c r="I14" s="44"/>
      <c r="J14" s="44"/>
      <c r="K14" s="45"/>
    </row>
    <row r="15" spans="1:11" s="7" customFormat="1" ht="25.9" customHeight="1">
      <c r="A15" s="42" t="s">
        <v>10</v>
      </c>
      <c r="B15" s="27" t="s">
        <v>11</v>
      </c>
      <c r="C15" s="26" t="s">
        <v>12</v>
      </c>
      <c r="D15" s="26" t="s">
        <v>13</v>
      </c>
      <c r="E15" s="49" t="s">
        <v>14</v>
      </c>
      <c r="F15" s="50"/>
      <c r="G15" s="26" t="s">
        <v>15</v>
      </c>
      <c r="H15" s="49" t="s">
        <v>52</v>
      </c>
      <c r="I15" s="50"/>
      <c r="J15" s="51" t="s">
        <v>6</v>
      </c>
      <c r="K15" s="27" t="s">
        <v>31</v>
      </c>
    </row>
    <row r="16" spans="1:11" s="7" customFormat="1" ht="54.75" customHeight="1">
      <c r="A16" s="52"/>
      <c r="B16" s="53" t="s">
        <v>16</v>
      </c>
      <c r="C16" s="54" t="s">
        <v>17</v>
      </c>
      <c r="D16" s="55" t="s">
        <v>36</v>
      </c>
      <c r="E16" s="56" t="s">
        <v>37</v>
      </c>
      <c r="F16" s="57"/>
      <c r="G16" s="58" t="s">
        <v>37</v>
      </c>
      <c r="H16" s="59">
        <v>15</v>
      </c>
      <c r="I16" s="59">
        <v>15</v>
      </c>
      <c r="J16" s="60">
        <v>15</v>
      </c>
      <c r="K16" s="26"/>
    </row>
    <row r="17" spans="1:11" s="7" customFormat="1" ht="50.25" customHeight="1">
      <c r="A17" s="52"/>
      <c r="B17" s="61"/>
      <c r="C17" s="54" t="s">
        <v>18</v>
      </c>
      <c r="D17" s="55" t="s">
        <v>39</v>
      </c>
      <c r="E17" s="56" t="s">
        <v>40</v>
      </c>
      <c r="F17" s="57"/>
      <c r="G17" s="58">
        <v>1</v>
      </c>
      <c r="H17" s="59">
        <v>13</v>
      </c>
      <c r="I17" s="59">
        <v>13</v>
      </c>
      <c r="J17" s="60">
        <v>13</v>
      </c>
      <c r="K17" s="26"/>
    </row>
    <row r="18" spans="1:11" s="7" customFormat="1">
      <c r="A18" s="52"/>
      <c r="B18" s="61"/>
      <c r="C18" s="53" t="s">
        <v>27</v>
      </c>
      <c r="D18" s="55" t="s">
        <v>41</v>
      </c>
      <c r="E18" s="62" t="s">
        <v>43</v>
      </c>
      <c r="F18" s="63"/>
      <c r="G18" s="58">
        <v>1</v>
      </c>
      <c r="H18" s="59">
        <v>6</v>
      </c>
      <c r="I18" s="59">
        <v>6</v>
      </c>
      <c r="J18" s="60">
        <v>6</v>
      </c>
      <c r="K18" s="26"/>
    </row>
    <row r="19" spans="1:11" s="7" customFormat="1" ht="25.5">
      <c r="A19" s="52"/>
      <c r="B19" s="61"/>
      <c r="C19" s="64"/>
      <c r="D19" s="55" t="s">
        <v>42</v>
      </c>
      <c r="E19" s="56" t="s">
        <v>44</v>
      </c>
      <c r="F19" s="57"/>
      <c r="G19" s="58" t="s">
        <v>45</v>
      </c>
      <c r="H19" s="59">
        <v>6</v>
      </c>
      <c r="I19" s="59">
        <v>6</v>
      </c>
      <c r="J19" s="60">
        <v>6</v>
      </c>
      <c r="K19" s="26"/>
    </row>
    <row r="20" spans="1:11" s="7" customFormat="1" ht="44.25" customHeight="1">
      <c r="A20" s="52"/>
      <c r="B20" s="61"/>
      <c r="C20" s="54" t="s">
        <v>19</v>
      </c>
      <c r="D20" s="55" t="s">
        <v>20</v>
      </c>
      <c r="E20" s="62">
        <f>F9</f>
        <v>85.244100000000003</v>
      </c>
      <c r="F20" s="63"/>
      <c r="G20" s="60">
        <f>G9</f>
        <v>85.196799999999996</v>
      </c>
      <c r="H20" s="59">
        <v>10</v>
      </c>
      <c r="I20" s="59">
        <v>10</v>
      </c>
      <c r="J20" s="60">
        <v>10</v>
      </c>
      <c r="K20" s="26"/>
    </row>
    <row r="21" spans="1:11" s="7" customFormat="1" ht="189" customHeight="1">
      <c r="A21" s="52"/>
      <c r="B21" s="54" t="s">
        <v>21</v>
      </c>
      <c r="C21" s="54" t="s">
        <v>28</v>
      </c>
      <c r="D21" s="55" t="s">
        <v>47</v>
      </c>
      <c r="E21" s="62" t="s">
        <v>46</v>
      </c>
      <c r="F21" s="63"/>
      <c r="G21" s="60" t="s">
        <v>46</v>
      </c>
      <c r="H21" s="59">
        <v>40</v>
      </c>
      <c r="I21" s="59">
        <v>40</v>
      </c>
      <c r="J21" s="60">
        <v>35</v>
      </c>
      <c r="K21" s="26" t="s">
        <v>48</v>
      </c>
    </row>
    <row r="22" spans="1:11" s="7" customFormat="1" ht="25.5" customHeight="1">
      <c r="A22" s="65" t="s">
        <v>22</v>
      </c>
      <c r="B22" s="66"/>
      <c r="C22" s="66"/>
      <c r="D22" s="66"/>
      <c r="E22" s="66"/>
      <c r="F22" s="66"/>
      <c r="G22" s="67"/>
      <c r="H22" s="19">
        <v>100</v>
      </c>
      <c r="I22" s="21"/>
      <c r="J22" s="51">
        <f>SUM(J16:J21)+J9</f>
        <v>94.994451228882696</v>
      </c>
      <c r="K22" s="25"/>
    </row>
    <row r="23" spans="1:11" s="8" customFormat="1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</row>
    <row r="24" spans="1:11" s="7" customFormat="1">
      <c r="A24" s="16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s="7" customFormat="1">
      <c r="A25" s="18"/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1" s="7" customFormat="1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</row>
    <row r="27" spans="1:11" s="7" customFormat="1">
      <c r="E27" s="9"/>
      <c r="F27" s="9"/>
      <c r="G27" s="9"/>
      <c r="J27" s="10"/>
    </row>
  </sheetData>
  <mergeCells count="47">
    <mergeCell ref="A7:C7"/>
    <mergeCell ref="D7:F7"/>
    <mergeCell ref="G7:H7"/>
    <mergeCell ref="I7:K7"/>
    <mergeCell ref="A26:K26"/>
    <mergeCell ref="A15:A21"/>
    <mergeCell ref="B16:B20"/>
    <mergeCell ref="H20:I20"/>
    <mergeCell ref="H21:I21"/>
    <mergeCell ref="H15:I15"/>
    <mergeCell ref="A23:K23"/>
    <mergeCell ref="A24:K24"/>
    <mergeCell ref="A25:K25"/>
    <mergeCell ref="C18:C19"/>
    <mergeCell ref="B13:F13"/>
    <mergeCell ref="G13:K13"/>
    <mergeCell ref="A8:C12"/>
    <mergeCell ref="A13:A14"/>
    <mergeCell ref="B14:F14"/>
    <mergeCell ref="G14:K14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E15:F15"/>
    <mergeCell ref="E16:F16"/>
    <mergeCell ref="E17:F17"/>
    <mergeCell ref="E18:F18"/>
    <mergeCell ref="E19:F19"/>
    <mergeCell ref="E20:F20"/>
    <mergeCell ref="E21:F21"/>
    <mergeCell ref="A22:G22"/>
    <mergeCell ref="H22:I22"/>
    <mergeCell ref="H16:I16"/>
    <mergeCell ref="H17:I17"/>
    <mergeCell ref="H18:I18"/>
    <mergeCell ref="H19:I19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2022-08-11T08:18:21Z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