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<sst xmlns="http://schemas.openxmlformats.org/spreadsheetml/2006/main" count="72" uniqueCount="64">
  <si>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</si>
  <si>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</si>
  <si>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</si>
  <si>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高速公路联网电子不停车收费（ETC）系统国产密码算法迁移工程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</si>
  <si>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</si>
  <si>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</si>
  <si>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</si>
  <si>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</si>
  <si>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</si>
  <si>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</si>
  <si>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</si>
  <si>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</si>
  <si>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</si>
  <si>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</si>
  <si>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</si>
  <si>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</si>
  <si>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</si>
  <si>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</si>
  <si>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</si>
  <si>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</si>
  <si>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</si>
  <si>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</si>
  <si>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</si>
  <si>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</si>
  <si>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建设符合国产密码要求的密钥管理系统；改造现有发行和记账系统、清分结算系统，实现两种密钥体系的兼容；改造用户IC卡、电子标签、路侧天线、IC卡读写机具等ETC核心设备，实现对国密算法的支持。选取一条高速公路的2个站点共8条车道作为试点，改造现有ETC、MTC车道系统，实现对两种密钥体系的ETC用户终端的兼容操作；建设国产密码ETC系统升级改造试验、检测平台。</t>
  </si>
  <si>
    <t>建设符合国产密码要求的密钥管理系统；改造现有发行和记账系统、清分结算系统，实现两种密钥体系的兼容；改造用户IC卡、电子标签、路侧天线、IC卡读写机具等ETC核心设备，实现对国密算法的支持。选取一条高速公路的2个站点共8条车道作为试点，改造现有ETC、MTC车道系统，实现对两种密钥体系的ETC用户终端的兼容操作；建设国产密码ETC系统升级改造试验、检测平台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</si>
  <si>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</si>
  <si>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</si>
  <si>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</si>
  <si>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</si>
  <si>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</si>
  <si>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</si>
  <si>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</si>
  <si>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</si>
  <si>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</si>
  <si>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</si>
  <si>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完成工作报告</t>
  </si>
  <si>
    <t>1个</t>
  </si>
  <si>
    <t>完成值达到指标值，记满分；未达到指标值，按B/A或A/B*该指标分值记分。(即较小的数/大数*该指标分值）</t>
  </si>
  <si>
    <t>完成符合国密要求的密钥管理系统</t>
  </si>
  <si>
    <t>车道改造</t>
  </si>
  <si>
    <t>8条</t>
  </si>
  <si>
    <t>质量指标
（13分）</t>
  </si>
  <si>
    <t>资金使用规范</t>
  </si>
  <si>
    <t>符合《交通运输行业重要业务领域密码应用推进总体规划》（交办发[2016]53号）和《交通运输信息化“十三五”发展规划》（交规划法[2016]74号）文件要求</t>
  </si>
  <si>
    <t>符合</t>
  </si>
  <si>
    <t>工作质量标准</t>
  </si>
  <si>
    <t>遵循交通运输部颁发的相关标准规范，满足部省间互联互通要求</t>
  </si>
  <si>
    <t>遵循</t>
  </si>
  <si>
    <t>时效指标
（12分）</t>
  </si>
  <si>
    <t>实施进度</t>
  </si>
  <si>
    <t>根据交通运输部统筹安排和委内计划组织开展工作，预计在2020年底前完成全部工作</t>
  </si>
  <si>
    <t>完成</t>
  </si>
  <si>
    <t>试点范围内系统采用测试密钥验证通过,待交通运输部统一安排即可进行正式密钥切换</t>
  </si>
  <si>
    <t>成本指标
（10分）</t>
  </si>
  <si>
    <t>206万元</t>
  </si>
  <si>
    <t>效
果
指
标
(40分)</t>
  </si>
  <si>
    <t>效益指标
（40分）</t>
  </si>
  <si>
    <t>社会效益</t>
  </si>
  <si>
    <t>在试点范围内实现对北京市高速公路ETC系统的国产密码算法改造，实现两种密钥体系的兼容，加强ETC系统的安全防护能力，确保系统稳定运行。</t>
  </si>
  <si>
    <t>得到加强,
系统稳定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</si>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</sst>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18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0" fillId="5" borderId="17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12" borderId="20" applyNumberFormat="0" applyAlignment="0" applyProtection="0">
      <alignment vertical="center"/>
    </xf>
    <xf numFmtId="0" fontId="29" fillId="12" borderId="22" applyNumberFormat="0" applyAlignment="0" applyProtection="0">
      <alignment vertical="center"/>
    </xf>
    <xf numFmtId="0" fontId="28" fillId="29" borderId="23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3" fillId="0" borderId="0"/>
    <xf numFmtId="0" fontId="15" fillId="2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3" fillId="0" borderId="0"/>
    <xf numFmtId="0" fontId="15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3" fillId="0" borderId="0"/>
    <xf numFmtId="0" fontId="15" fillId="2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3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9" fillId="0" borderId="14" xfId="54" applyFont="1" applyBorder="1" applyAlignment="1">
      <alignment horizontal="center" vertical="center" wrapText="1"/>
    </xf>
    <xf numFmtId="0" fontId="2" fillId="0" borderId="8" xfId="58" applyFont="1" applyFill="1" applyBorder="1" applyAlignment="1">
      <alignment vertical="center" wrapText="1"/>
    </xf>
    <xf numFmtId="0" fontId="9" fillId="0" borderId="8" xfId="54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zoomScale="68" zoomScaleNormal="68" topLeftCell="A4" workbookViewId="0">
      <selection activeCell="K20" sqref="K20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8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3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3" t="s">
        <v>12</v>
      </c>
      <c r="I7" s="22" t="s">
        <v>13</v>
      </c>
      <c r="J7" s="22" t="s">
        <v>14</v>
      </c>
      <c r="K7" s="28" t="s">
        <v>15</v>
      </c>
    </row>
    <row r="8" s="2" customFormat="1" ht="17.25" customHeight="1" spans="1:11">
      <c r="A8" s="24"/>
      <c r="B8" s="25"/>
      <c r="C8" s="26"/>
      <c r="D8" s="21" t="s">
        <v>16</v>
      </c>
      <c r="E8" s="27">
        <v>206</v>
      </c>
      <c r="F8" s="27">
        <v>206</v>
      </c>
      <c r="G8" s="27">
        <v>206</v>
      </c>
      <c r="H8" s="28">
        <v>10</v>
      </c>
      <c r="I8" s="64">
        <f>+G8/F8</f>
        <v>1</v>
      </c>
      <c r="J8" s="22">
        <f>IF(H8*I8&lt;10,H8*I8,10)</f>
        <v>10</v>
      </c>
      <c r="K8" s="65" t="s">
        <v>17</v>
      </c>
    </row>
    <row r="9" s="2" customFormat="1" ht="18" customHeight="1" spans="1:11">
      <c r="A9" s="24"/>
      <c r="B9" s="25"/>
      <c r="C9" s="26"/>
      <c r="D9" s="29" t="s">
        <v>18</v>
      </c>
      <c r="E9" s="27">
        <v>206</v>
      </c>
      <c r="F9" s="27">
        <v>206</v>
      </c>
      <c r="G9" s="27">
        <v>206</v>
      </c>
      <c r="H9" s="28"/>
      <c r="I9" s="64"/>
      <c r="J9" s="22"/>
      <c r="K9" s="66"/>
    </row>
    <row r="10" s="2" customFormat="1" ht="18" customHeight="1" spans="1:11">
      <c r="A10" s="24"/>
      <c r="B10" s="25"/>
      <c r="C10" s="26"/>
      <c r="D10" s="29" t="s">
        <v>19</v>
      </c>
      <c r="E10" s="30"/>
      <c r="F10" s="31"/>
      <c r="G10" s="32"/>
      <c r="H10" s="28"/>
      <c r="I10" s="28"/>
      <c r="J10" s="67"/>
      <c r="K10" s="66"/>
    </row>
    <row r="11" s="2" customFormat="1" ht="21.75" customHeight="1" spans="1:11">
      <c r="A11" s="33"/>
      <c r="B11" s="34"/>
      <c r="C11" s="35"/>
      <c r="D11" s="29" t="s">
        <v>20</v>
      </c>
      <c r="E11" s="36"/>
      <c r="F11" s="31"/>
      <c r="G11" s="32"/>
      <c r="H11" s="28"/>
      <c r="I11" s="28"/>
      <c r="J11" s="67"/>
      <c r="K11" s="68"/>
    </row>
    <row r="12" s="2" customFormat="1" ht="25.5" customHeight="1" spans="1:11">
      <c r="A12" s="37" t="s">
        <v>21</v>
      </c>
      <c r="B12" s="38" t="s">
        <v>22</v>
      </c>
      <c r="C12" s="39"/>
      <c r="D12" s="39"/>
      <c r="E12" s="39"/>
      <c r="F12" s="40"/>
      <c r="G12" s="38" t="s">
        <v>23</v>
      </c>
      <c r="H12" s="41"/>
      <c r="I12" s="41"/>
      <c r="J12" s="41"/>
      <c r="K12" s="69"/>
    </row>
    <row r="13" s="2" customFormat="1" ht="94.5" customHeight="1" spans="1:11">
      <c r="A13" s="42"/>
      <c r="B13" s="43" t="s">
        <v>24</v>
      </c>
      <c r="C13" s="44"/>
      <c r="D13" s="44"/>
      <c r="E13" s="44"/>
      <c r="F13" s="45"/>
      <c r="G13" s="46" t="s">
        <v>25</v>
      </c>
      <c r="H13" s="47"/>
      <c r="I13" s="47"/>
      <c r="J13" s="47"/>
      <c r="K13" s="70"/>
    </row>
    <row r="14" s="2" customFormat="1" ht="25.9" customHeight="1" spans="1:11">
      <c r="A14" s="37" t="s">
        <v>26</v>
      </c>
      <c r="B14" s="48" t="s">
        <v>27</v>
      </c>
      <c r="C14" s="28" t="s">
        <v>28</v>
      </c>
      <c r="D14" s="28" t="s">
        <v>29</v>
      </c>
      <c r="E14" s="28" t="s">
        <v>30</v>
      </c>
      <c r="F14" s="48" t="s">
        <v>31</v>
      </c>
      <c r="G14" s="28" t="s">
        <v>32</v>
      </c>
      <c r="H14" s="49" t="s">
        <v>15</v>
      </c>
      <c r="I14" s="71"/>
      <c r="J14" s="67" t="s">
        <v>14</v>
      </c>
      <c r="K14" s="48" t="s">
        <v>33</v>
      </c>
    </row>
    <row r="15" s="2" customFormat="1" spans="1:11">
      <c r="A15" s="50"/>
      <c r="B15" s="51" t="s">
        <v>34</v>
      </c>
      <c r="C15" s="51" t="s">
        <v>35</v>
      </c>
      <c r="D15" s="52" t="s">
        <v>36</v>
      </c>
      <c r="E15" s="27">
        <v>5</v>
      </c>
      <c r="F15" s="27" t="s">
        <v>37</v>
      </c>
      <c r="G15" s="27" t="s">
        <v>37</v>
      </c>
      <c r="H15" s="18" t="s">
        <v>38</v>
      </c>
      <c r="I15" s="20"/>
      <c r="J15" s="27">
        <v>5</v>
      </c>
      <c r="K15" s="28"/>
    </row>
    <row r="16" s="2" customFormat="1" ht="28" spans="1:11">
      <c r="A16" s="50"/>
      <c r="B16" s="53"/>
      <c r="C16" s="53"/>
      <c r="D16" s="52" t="s">
        <v>39</v>
      </c>
      <c r="E16" s="27">
        <v>5</v>
      </c>
      <c r="F16" s="27" t="s">
        <v>37</v>
      </c>
      <c r="G16" s="27" t="s">
        <v>37</v>
      </c>
      <c r="H16" s="24"/>
      <c r="I16" s="26"/>
      <c r="J16" s="27">
        <v>5</v>
      </c>
      <c r="K16" s="28"/>
    </row>
    <row r="17" s="2" customFormat="1" spans="1:11">
      <c r="A17" s="50"/>
      <c r="B17" s="53"/>
      <c r="C17" s="53"/>
      <c r="D17" s="52" t="s">
        <v>40</v>
      </c>
      <c r="E17" s="27">
        <v>5</v>
      </c>
      <c r="F17" s="27" t="s">
        <v>41</v>
      </c>
      <c r="G17" s="27" t="s">
        <v>41</v>
      </c>
      <c r="H17" s="24"/>
      <c r="I17" s="26"/>
      <c r="J17" s="27">
        <v>5</v>
      </c>
      <c r="K17" s="28"/>
    </row>
    <row r="18" s="2" customFormat="1" ht="140" spans="1:11">
      <c r="A18" s="50"/>
      <c r="B18" s="53"/>
      <c r="C18" s="51" t="s">
        <v>42</v>
      </c>
      <c r="D18" s="52" t="s">
        <v>43</v>
      </c>
      <c r="E18" s="54">
        <v>6</v>
      </c>
      <c r="F18" s="55" t="s">
        <v>44</v>
      </c>
      <c r="G18" s="27" t="s">
        <v>45</v>
      </c>
      <c r="H18" s="24"/>
      <c r="I18" s="26"/>
      <c r="J18" s="27">
        <v>6</v>
      </c>
      <c r="K18" s="28"/>
    </row>
    <row r="19" s="2" customFormat="1" ht="56" spans="1:11">
      <c r="A19" s="50"/>
      <c r="B19" s="53"/>
      <c r="C19" s="56"/>
      <c r="D19" s="52" t="s">
        <v>46</v>
      </c>
      <c r="E19" s="54">
        <v>7</v>
      </c>
      <c r="F19" s="55" t="s">
        <v>47</v>
      </c>
      <c r="G19" s="27" t="s">
        <v>48</v>
      </c>
      <c r="H19" s="24"/>
      <c r="I19" s="26"/>
      <c r="J19" s="27">
        <v>7</v>
      </c>
      <c r="K19" s="28"/>
    </row>
    <row r="20" s="2" customFormat="1" ht="84" spans="1:11">
      <c r="A20" s="50"/>
      <c r="B20" s="53"/>
      <c r="C20" s="51" t="s">
        <v>49</v>
      </c>
      <c r="D20" s="52" t="s">
        <v>50</v>
      </c>
      <c r="E20" s="28">
        <v>12</v>
      </c>
      <c r="F20" s="57" t="s">
        <v>51</v>
      </c>
      <c r="G20" s="27" t="s">
        <v>52</v>
      </c>
      <c r="H20" s="24"/>
      <c r="I20" s="26"/>
      <c r="J20" s="27">
        <v>10</v>
      </c>
      <c r="K20" s="72" t="s">
        <v>53</v>
      </c>
    </row>
    <row r="21" s="2" customFormat="1" ht="57.75" customHeight="1" spans="1:11">
      <c r="A21" s="50"/>
      <c r="B21" s="56"/>
      <c r="C21" s="58" t="s">
        <v>54</v>
      </c>
      <c r="D21" s="52" t="s">
        <v>55</v>
      </c>
      <c r="E21" s="28">
        <v>10</v>
      </c>
      <c r="F21" s="59" t="s">
        <v>55</v>
      </c>
      <c r="G21" s="59" t="s">
        <v>55</v>
      </c>
      <c r="H21" s="33"/>
      <c r="I21" s="35"/>
      <c r="J21" s="27">
        <v>10</v>
      </c>
      <c r="K21" s="28"/>
    </row>
    <row r="22" s="2" customFormat="1" ht="204" customHeight="1" spans="1:11">
      <c r="A22" s="50"/>
      <c r="B22" s="53" t="s">
        <v>56</v>
      </c>
      <c r="C22" s="53" t="s">
        <v>57</v>
      </c>
      <c r="D22" s="52" t="s">
        <v>58</v>
      </c>
      <c r="E22" s="28">
        <v>40</v>
      </c>
      <c r="F22" s="55" t="s">
        <v>59</v>
      </c>
      <c r="G22" s="27" t="s">
        <v>60</v>
      </c>
      <c r="H22" s="48" t="s">
        <v>61</v>
      </c>
      <c r="I22" s="48"/>
      <c r="J22" s="27">
        <v>35</v>
      </c>
      <c r="K22" s="73" t="s">
        <v>62</v>
      </c>
    </row>
    <row r="23" s="2" customFormat="1" ht="25.5" customHeight="1" spans="1:11">
      <c r="A23" s="60" t="s">
        <v>63</v>
      </c>
      <c r="B23" s="60"/>
      <c r="C23" s="60"/>
      <c r="D23" s="60"/>
      <c r="E23" s="60"/>
      <c r="F23" s="60"/>
      <c r="G23" s="60"/>
      <c r="H23" s="60"/>
      <c r="I23" s="60"/>
      <c r="J23" s="67">
        <f>J8+SUM(J15:J22)</f>
        <v>93</v>
      </c>
      <c r="K23" s="74"/>
    </row>
    <row r="24" s="3" customFormat="1" spans="1:11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</row>
    <row r="25" s="2" customFormat="1" spans="1:11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</row>
    <row r="26" s="2" customFormat="1" spans="1:11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</row>
    <row r="27" s="2" customFormat="1" spans="1:11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</row>
    <row r="28" s="2" customFormat="1" spans="1:11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2:I22"/>
    <mergeCell ref="A23:I23"/>
    <mergeCell ref="A24:K24"/>
    <mergeCell ref="A25:K25"/>
    <mergeCell ref="A26:K26"/>
    <mergeCell ref="A27:K27"/>
    <mergeCell ref="A28:K28"/>
    <mergeCell ref="A12:A13"/>
    <mergeCell ref="A14:A22"/>
    <mergeCell ref="B15:B21"/>
    <mergeCell ref="C15:C17"/>
    <mergeCell ref="C18:C19"/>
    <mergeCell ref="K8:K11"/>
    <mergeCell ref="H15:I21"/>
    <mergeCell ref="A7:C11"/>
  </mergeCells>
  <pageMargins left="0.354330708661417" right="0.354330708661417" top="0.393700787401575" bottom="0.393700787401575" header="0.511811023622047" footer="0.511811023622047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