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<sst xmlns="http://schemas.openxmlformats.org/spreadsheetml/2006/main" count="80" uniqueCount="74">
  <si>
    <r>
      <rPr>
        <b/>
        <sz val="18"/>
        <color indexed="8"/>
        <rFont val="宋体"/>
        <charset val="134"/>
      </rPr>
      <t>项目支出绩效自评表</t>
    </r>
    <r>
      <rPr>
        <sz val="18"/>
        <color indexed="8"/>
        <rFont val="宋体"/>
        <charset val="134"/>
      </rPr>
      <t xml:space="preserve"> </t>
    </r>
  </si>
  <si>
    <t>（2020年度）</t>
  </si>
  <si>
    <t>项目名称</t>
  </si>
  <si>
    <t>中职助学金</t>
  </si>
  <si>
    <t>主管部门及代码</t>
  </si>
  <si>
    <r>
      <rPr>
        <sz val="11"/>
        <color theme="1"/>
        <rFont val="宋体"/>
        <charset val="134"/>
      </rPr>
      <t>北京市交通委员会1</t>
    </r>
    <r>
      <rPr>
        <sz val="11"/>
        <color rgb="FF000000"/>
        <rFont val="宋体"/>
        <charset val="134"/>
      </rPr>
      <t>70</t>
    </r>
  </si>
  <si>
    <t>实施单位</t>
  </si>
  <si>
    <t>北京交通运输职业学院</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</si>
  <si>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</si>
  <si>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</si>
  <si>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</si>
  <si>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</si>
  <si>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</si>
  <si>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</si>
  <si>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</si>
  <si>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</si>
  <si>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</si>
  <si>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</si>
  <si>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</si>
  <si>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</si>
  <si>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</si>
  <si>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</si>
  <si>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</si>
  <si>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</si>
  <si>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我校2019-2020学年中职国家助学金名额共计121人。其中一等助学金25名，二等助学金96名。通过发放中职国家助学金，达到帮助家庭经济困难学生顺利完成学业的效果。</t>
  </si>
  <si>
    <t>我校2020年度全年中职助学金2019-2020-2春季学期受疫情影响受助人数增加到153人，其中一等54人，二等99人；2020-2021秋季学期受助人数共计113人，其中一等53人，二等60人。全年一等助学金平均受助人数54人，二等助学金平均受助人数80人。</t>
  </si>
  <si>
    <t>绩效指标</t>
  </si>
  <si>
    <t>一级指标</t>
  </si>
  <si>
    <t>二级指标</t>
  </si>
  <si>
    <t>三级指标</t>
  </si>
  <si>
    <t>分值</t>
  </si>
  <si>
    <t>年度指标值(A)</t>
  </si>
  <si>
    <t>全年实际值(B)</t>
  </si>
  <si>
    <t>未完成原因分析</t>
  </si>
  <si>
    <t>产
出
指
标
(50分)</t>
  </si>
  <si>
    <t>数量指标
（15分）</t>
  </si>
  <si>
    <t>一等助学金</t>
  </si>
  <si>
    <t>25人</t>
  </si>
  <si>
    <t>54人</t>
  </si>
  <si>
    <t>完成值达到指标值，记满分；未达到指标值，按B/A或A/B*该指标分值记分。(即较小的数/大数*该指标分值）</t>
  </si>
  <si>
    <t>二等助学金</t>
  </si>
  <si>
    <t>96人</t>
  </si>
  <si>
    <r>
      <rPr>
        <sz val="11"/>
        <color theme="1"/>
        <rFont val="宋体"/>
        <charset val="134"/>
        <scheme val="minor"/>
      </rPr>
      <t>8</t>
    </r>
    <r>
      <rPr>
        <sz val="11"/>
        <color theme="1"/>
        <rFont val="宋体"/>
        <charset val="134"/>
        <scheme val="minor"/>
      </rPr>
      <t>0人</t>
    </r>
  </si>
  <si>
    <t>受疫情影响，部分困难家庭升级为了一等</t>
  </si>
  <si>
    <t>质量指标
（13分）</t>
  </si>
  <si>
    <t>助学金评审条件</t>
  </si>
  <si>
    <t>低保、低收入、孤儿、优抚对象、享受重残补助金残疾等困难证明材料的原件和复印件符合特别困难和一般困难政策要求</t>
  </si>
  <si>
    <t>时效指标
（12分）</t>
  </si>
  <si>
    <t>确定名单时间</t>
  </si>
  <si>
    <t>发放时间</t>
  </si>
  <si>
    <t>受北京市评审时间约束，9-12月份一次性发放，1-7月份按月发放，其中2月份无发放</t>
  </si>
  <si>
    <t>9-12月份一次性发放，1-7月份按月发放，其中2月份无发放</t>
  </si>
  <si>
    <t>成本指标
（10分）</t>
  </si>
  <si>
    <t>项目预算控制数</t>
  </si>
  <si>
    <t>23.53万元</t>
  </si>
  <si>
    <t>在预算控制范围内得满分，超出预算按A/B*该指标分值计分</t>
  </si>
  <si>
    <t>超出绩效目标</t>
  </si>
  <si>
    <t>一等助学金预算控制数</t>
  </si>
  <si>
    <t>6.25万元，250元/人/月</t>
  </si>
  <si>
    <t>9.13万元</t>
  </si>
  <si>
    <t>二等助学金预算控制数</t>
  </si>
  <si>
    <t>17.28万元，180元/人/月</t>
  </si>
  <si>
    <t>14.40万元</t>
  </si>
  <si>
    <t>效
果
指
标
(40分)</t>
  </si>
  <si>
    <t>效益指标
（40分）</t>
  </si>
  <si>
    <t>社会效益</t>
  </si>
  <si>
    <t>使享受中职助学金的学生感受到国家对中等职业教育的关注和重视，创造良好的社会氛围</t>
  </si>
  <si>
    <t>受助学生学业得到保障</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</si>
  <si>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</si>
  <si>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</si>
  <si>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可持续效益</t>
  </si>
  <si>
    <t>为中职家庭经济困难的学生减轻学业负担，保障学生可持续接受学习，发挥项目的可持续影响作用</t>
  </si>
  <si>
    <t>政策具有可持续性</t>
  </si>
  <si>
    <t>总分</t>
  </si>
</sst>
</file>

<file path=xl/styles.xml><?xml version="1.0" encoding="utf-8"?>
<styleSheet xmlns="http://schemas.openxmlformats.org/spreadsheetml/2006/main">
  <numFmts count="6">
    <numFmt numFmtId="41" formatCode="_ * #,##0_ ;_ * \-#,##0_ ;_ * &quot;-&quot;_ ;_ @_ "/>
    <numFmt numFmtId="43" formatCode="_ * #,##0.00_ ;_ * \-#,##0.00_ ;_ * &quot;-&quot;??_ ;_ @_ "/>
    <numFmt numFmtId="176" formatCode="0.000"/>
    <numFmt numFmtId="177" formatCode="0.00_ "/>
    <numFmt numFmtId="42" formatCode="_ &quot;￥&quot;* #,##0_ ;_ &quot;￥&quot;* \-#,##0_ ;_ &quot;￥&quot;* &quot;-&quot;_ ;_ @_ "/>
    <numFmt numFmtId="44" formatCode="_ &quot;￥&quot;* #,##0.00_ ;_ &quot;￥&quot;* \-#,##0.00_ ;_ &quot;￥&quot;* &quot;-&quot;??_ ;_ @_ "/>
  </numFmts>
  <fonts count="37">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2"/>
      <color indexed="8"/>
      <name val="宋体"/>
      <charset val="134"/>
    </font>
    <font>
      <sz val="11"/>
      <name val="宋体"/>
      <charset val="134"/>
    </font>
    <font>
      <sz val="12"/>
      <color theme="1"/>
      <name val="宋体"/>
      <charset val="134"/>
      <scheme val="minor"/>
    </font>
    <font>
      <sz val="12"/>
      <name val="宋体"/>
      <charset val="134"/>
      <scheme val="minor"/>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2"/>
      <name val="宋体"/>
      <charset val="134"/>
    </font>
    <font>
      <sz val="11"/>
      <color rgb="FFFA7D00"/>
      <name val="宋体"/>
      <charset val="0"/>
      <scheme val="minor"/>
    </font>
    <font>
      <sz val="11"/>
      <color rgb="FF3F3F76"/>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0"/>
      <name val="Arial"/>
      <charset val="134"/>
    </font>
    <font>
      <b/>
      <sz val="11"/>
      <color rgb="FFFFFFFF"/>
      <name val="宋体"/>
      <charset val="0"/>
      <scheme val="minor"/>
    </font>
    <font>
      <b/>
      <sz val="15"/>
      <color theme="3"/>
      <name val="宋体"/>
      <charset val="134"/>
      <scheme val="minor"/>
    </font>
    <font>
      <sz val="11"/>
      <color indexed="8"/>
      <name val="宋体"/>
      <charset val="134"/>
    </font>
    <font>
      <sz val="11"/>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5"/>
        <bgColor indexed="64"/>
      </patternFill>
    </fill>
    <fill>
      <patternFill patternType="solid">
        <fgColor rgb="FFFFCC99"/>
        <bgColor indexed="64"/>
      </patternFill>
    </fill>
    <fill>
      <patternFill patternType="solid">
        <fgColor theme="9"/>
        <bgColor indexed="64"/>
      </patternFill>
    </fill>
    <fill>
      <patternFill patternType="solid">
        <fgColor theme="4"/>
        <bgColor indexed="64"/>
      </patternFill>
    </fill>
    <fill>
      <patternFill patternType="solid">
        <fgColor rgb="FFFFEB9C"/>
        <bgColor indexed="64"/>
      </patternFill>
    </fill>
    <fill>
      <patternFill patternType="solid">
        <fgColor theme="6" tint="0.799981688894314"/>
        <bgColor indexed="64"/>
      </patternFill>
    </fill>
    <fill>
      <patternFill patternType="solid">
        <fgColor theme="7"/>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A5A5A5"/>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5" fillId="13" borderId="0" applyNumberFormat="0" applyBorder="0" applyAlignment="0" applyProtection="0">
      <alignment vertical="center"/>
    </xf>
    <xf numFmtId="0" fontId="19" fillId="9"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0" applyNumberFormat="0" applyBorder="0" applyAlignment="0" applyProtection="0">
      <alignment vertical="center"/>
    </xf>
    <xf numFmtId="43" fontId="2" fillId="0" borderId="0" applyFont="0" applyFill="0" applyBorder="0" applyAlignment="0" applyProtection="0">
      <alignment vertical="center"/>
    </xf>
    <xf numFmtId="0" fontId="14"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xf numFmtId="0" fontId="0" fillId="33" borderId="23" applyNumberFormat="0" applyFont="0" applyAlignment="0" applyProtection="0">
      <alignment vertical="center"/>
    </xf>
    <xf numFmtId="0" fontId="14" fillId="16" borderId="0" applyNumberFormat="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4" fillId="0" borderId="18" applyNumberFormat="0" applyFill="0" applyAlignment="0" applyProtection="0">
      <alignment vertical="center"/>
    </xf>
    <xf numFmtId="0" fontId="21" fillId="0" borderId="18" applyNumberFormat="0" applyFill="0" applyAlignment="0" applyProtection="0">
      <alignment vertical="center"/>
    </xf>
    <xf numFmtId="0" fontId="14" fillId="21" borderId="0" applyNumberFormat="0" applyBorder="0" applyAlignment="0" applyProtection="0">
      <alignment vertical="center"/>
    </xf>
    <xf numFmtId="0" fontId="25" fillId="0" borderId="21" applyNumberFormat="0" applyFill="0" applyAlignment="0" applyProtection="0">
      <alignment vertical="center"/>
    </xf>
    <xf numFmtId="0" fontId="14" fillId="20" borderId="0" applyNumberFormat="0" applyBorder="0" applyAlignment="0" applyProtection="0">
      <alignment vertical="center"/>
    </xf>
    <xf numFmtId="0" fontId="23" fillId="15" borderId="19" applyNumberFormat="0" applyAlignment="0" applyProtection="0">
      <alignment vertical="center"/>
    </xf>
    <xf numFmtId="0" fontId="29" fillId="15" borderId="17" applyNumberFormat="0" applyAlignment="0" applyProtection="0">
      <alignment vertical="center"/>
    </xf>
    <xf numFmtId="0" fontId="33" fillId="32" borderId="22" applyNumberFormat="0" applyAlignment="0" applyProtection="0">
      <alignment vertical="center"/>
    </xf>
    <xf numFmtId="0" fontId="15" fillId="29" borderId="0" applyNumberFormat="0" applyBorder="0" applyAlignment="0" applyProtection="0">
      <alignment vertical="center"/>
    </xf>
    <xf numFmtId="0" fontId="14" fillId="8" borderId="0" applyNumberFormat="0" applyBorder="0" applyAlignment="0" applyProtection="0">
      <alignment vertical="center"/>
    </xf>
    <xf numFmtId="0" fontId="18" fillId="0" borderId="16" applyNumberFormat="0" applyFill="0" applyAlignment="0" applyProtection="0">
      <alignment vertical="center"/>
    </xf>
    <xf numFmtId="0" fontId="24" fillId="0" borderId="20" applyNumberFormat="0" applyFill="0" applyAlignment="0" applyProtection="0">
      <alignment vertical="center"/>
    </xf>
    <xf numFmtId="0" fontId="28" fillId="25" borderId="0" applyNumberFormat="0" applyBorder="0" applyAlignment="0" applyProtection="0">
      <alignment vertical="center"/>
    </xf>
    <xf numFmtId="0" fontId="20" fillId="12" borderId="0" applyNumberFormat="0" applyBorder="0" applyAlignment="0" applyProtection="0">
      <alignment vertical="center"/>
    </xf>
    <xf numFmtId="0" fontId="15" fillId="28" borderId="0" applyNumberFormat="0" applyBorder="0" applyAlignment="0" applyProtection="0">
      <alignment vertical="center"/>
    </xf>
    <xf numFmtId="0" fontId="14" fillId="11" borderId="0" applyNumberFormat="0" applyBorder="0" applyAlignment="0" applyProtection="0">
      <alignment vertical="center"/>
    </xf>
    <xf numFmtId="0" fontId="17" fillId="0" borderId="0"/>
    <xf numFmtId="0" fontId="15" fillId="19" borderId="0" applyNumberFormat="0" applyBorder="0" applyAlignment="0" applyProtection="0">
      <alignment vertical="center"/>
    </xf>
    <xf numFmtId="0" fontId="15" fillId="27"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4" fillId="22" borderId="0" applyNumberFormat="0" applyBorder="0" applyAlignment="0" applyProtection="0">
      <alignment vertical="center"/>
    </xf>
    <xf numFmtId="0" fontId="14" fillId="14" borderId="0" applyNumberFormat="0" applyBorder="0" applyAlignment="0" applyProtection="0">
      <alignment vertical="center"/>
    </xf>
    <xf numFmtId="0" fontId="15" fillId="26" borderId="0" applyNumberFormat="0" applyBorder="0" applyAlignment="0" applyProtection="0">
      <alignment vertical="center"/>
    </xf>
    <xf numFmtId="0" fontId="15" fillId="7" borderId="0" applyNumberFormat="0" applyBorder="0" applyAlignment="0" applyProtection="0">
      <alignment vertical="center"/>
    </xf>
    <xf numFmtId="0" fontId="14" fillId="31" borderId="0" applyNumberFormat="0" applyBorder="0" applyAlignment="0" applyProtection="0">
      <alignment vertical="center"/>
    </xf>
    <xf numFmtId="0" fontId="17" fillId="0" borderId="0"/>
    <xf numFmtId="0" fontId="15" fillId="30" borderId="0" applyNumberFormat="0" applyBorder="0" applyAlignment="0" applyProtection="0">
      <alignment vertical="center"/>
    </xf>
    <xf numFmtId="0" fontId="14" fillId="18" borderId="0" applyNumberFormat="0" applyBorder="0" applyAlignment="0" applyProtection="0">
      <alignment vertical="center"/>
    </xf>
    <xf numFmtId="0" fontId="14" fillId="10" borderId="0" applyNumberFormat="0" applyBorder="0" applyAlignment="0" applyProtection="0">
      <alignment vertical="center"/>
    </xf>
    <xf numFmtId="0" fontId="17" fillId="0" borderId="0"/>
    <xf numFmtId="0" fontId="15" fillId="4" borderId="0" applyNumberFormat="0" applyBorder="0" applyAlignment="0" applyProtection="0">
      <alignment vertical="center"/>
    </xf>
    <xf numFmtId="0" fontId="14" fillId="3" borderId="0" applyNumberFormat="0" applyBorder="0" applyAlignment="0" applyProtection="0">
      <alignment vertical="center"/>
    </xf>
    <xf numFmtId="0" fontId="17" fillId="0" borderId="0"/>
    <xf numFmtId="0" fontId="2" fillId="0" borderId="0">
      <alignment vertical="center"/>
    </xf>
    <xf numFmtId="0" fontId="2" fillId="0" borderId="0">
      <alignment vertical="center"/>
    </xf>
    <xf numFmtId="43" fontId="35" fillId="0" borderId="0" applyFont="0" applyFill="0" applyBorder="0" applyAlignment="0" applyProtection="0">
      <alignment vertical="center"/>
    </xf>
    <xf numFmtId="0" fontId="2" fillId="0" borderId="0"/>
    <xf numFmtId="0" fontId="2" fillId="0" borderId="0"/>
    <xf numFmtId="0" fontId="35" fillId="0" borderId="0"/>
    <xf numFmtId="0" fontId="35" fillId="0" borderId="0">
      <alignment vertical="center"/>
    </xf>
    <xf numFmtId="0" fontId="10" fillId="0" borderId="0"/>
  </cellStyleXfs>
  <cellXfs count="6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lignment vertical="center"/>
    </xf>
    <xf numFmtId="0" fontId="0" fillId="0" borderId="0" xfId="0" applyAlignment="1">
      <alignment horizontal="center" vertical="center"/>
    </xf>
    <xf numFmtId="177"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horizontal="center" vertical="center"/>
    </xf>
    <xf numFmtId="177"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Fill="1" applyBorder="1" applyAlignment="1">
      <alignment horizontal="left" vertical="center"/>
    </xf>
    <xf numFmtId="0" fontId="2" fillId="0" borderId="8" xfId="0" applyFont="1" applyBorder="1" applyAlignment="1">
      <alignment horizontal="center" vertical="center"/>
    </xf>
    <xf numFmtId="0" fontId="8" fillId="0" borderId="8" xfId="0" applyFont="1" applyFill="1" applyBorder="1" applyAlignment="1">
      <alignment horizontal="left" vertical="center"/>
    </xf>
    <xf numFmtId="176" fontId="9" fillId="0" borderId="8" xfId="47" applyNumberFormat="1"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0"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9" fillId="0" borderId="2" xfId="47" applyFont="1" applyBorder="1" applyAlignment="1">
      <alignment horizontal="left" vertical="center" wrapText="1"/>
    </xf>
    <xf numFmtId="0" fontId="2" fillId="0" borderId="8" xfId="58" applyFont="1" applyFill="1" applyBorder="1" applyAlignment="1">
      <alignment horizontal="center" vertical="center" wrapText="1"/>
    </xf>
    <xf numFmtId="0" fontId="9"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2" fillId="0" borderId="8" xfId="58" applyFont="1" applyFill="1" applyBorder="1" applyAlignment="1">
      <alignment horizontal="left" vertical="center" wrapText="1"/>
    </xf>
    <xf numFmtId="57" fontId="2" fillId="0" borderId="8" xfId="58" applyNumberFormat="1" applyFont="1" applyFill="1" applyBorder="1" applyAlignment="1">
      <alignment horizontal="center" vertical="center" wrapText="1"/>
    </xf>
    <xf numFmtId="49" fontId="11" fillId="2" borderId="8" xfId="54" applyNumberFormat="1" applyFont="1" applyFill="1" applyBorder="1" applyAlignment="1">
      <alignment horizontal="left" vertical="center" wrapText="1"/>
    </xf>
    <xf numFmtId="0" fontId="12" fillId="0" borderId="8" xfId="58" applyFont="1" applyFill="1" applyBorder="1" applyAlignment="1">
      <alignment horizontal="center" vertical="center" wrapText="1"/>
    </xf>
    <xf numFmtId="0" fontId="9" fillId="0" borderId="14" xfId="54" applyFont="1" applyBorder="1" applyAlignment="1">
      <alignment horizontal="center" vertical="center" wrapText="1"/>
    </xf>
    <xf numFmtId="0" fontId="13"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7"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7"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10" fillId="0" borderId="4" xfId="0" applyFont="1" applyBorder="1">
      <alignment vertical="center"/>
    </xf>
    <xf numFmtId="0" fontId="2" fillId="0" borderId="4" xfId="0" applyFont="1" applyBorder="1" applyAlignment="1">
      <alignment horizontal="center" vertical="center" wrapText="1"/>
    </xf>
    <xf numFmtId="177" fontId="2" fillId="0" borderId="8" xfId="58" applyNumberFormat="1" applyFont="1" applyFill="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tabSelected="1" zoomScale="51" zoomScaleNormal="51" workbookViewId="0">
      <selection activeCell="N23" sqref="N23"/>
    </sheetView>
  </sheetViews>
  <sheetFormatPr defaultColWidth="9" defaultRowHeight="14"/>
  <cols>
    <col min="1" max="1" width="4.12727272727273" customWidth="1"/>
    <col min="2" max="3" width="9.25454545454545" customWidth="1"/>
    <col min="4" max="4" width="20.5" customWidth="1"/>
    <col min="5" max="5" width="16.2545454545455" style="6" customWidth="1"/>
    <col min="6" max="6" width="15.2545454545455" style="6" customWidth="1"/>
    <col min="7" max="7" width="16.2545454545455" style="6" customWidth="1"/>
    <col min="8" max="8" width="13.1272727272727" customWidth="1"/>
    <col min="9" max="9" width="13.3727272727273" customWidth="1"/>
    <col min="10" max="10" width="12.7545454545455" style="7" customWidth="1"/>
    <col min="11" max="11" width="15.1272727272727" customWidth="1"/>
  </cols>
  <sheetData>
    <row r="1" ht="21" spans="1:11">
      <c r="A1" s="8"/>
      <c r="B1" s="8"/>
      <c r="C1" s="8"/>
      <c r="D1" s="8"/>
      <c r="E1" s="8"/>
      <c r="F1" s="8"/>
      <c r="G1" s="8"/>
      <c r="H1" s="8"/>
      <c r="I1" s="8"/>
      <c r="J1" s="8"/>
      <c r="K1" s="8"/>
    </row>
    <row r="2" ht="23" spans="1:11">
      <c r="A2" s="9" t="s">
        <v>0</v>
      </c>
      <c r="B2" s="10"/>
      <c r="C2" s="10"/>
      <c r="D2" s="10"/>
      <c r="E2" s="10"/>
      <c r="F2" s="10"/>
      <c r="G2" s="10"/>
      <c r="H2" s="10"/>
      <c r="I2" s="10"/>
      <c r="J2" s="10"/>
      <c r="K2" s="10"/>
    </row>
    <row r="3" s="1" customFormat="1" ht="23" spans="1:11">
      <c r="A3" s="11" t="s">
        <v>1</v>
      </c>
      <c r="B3" s="11"/>
      <c r="C3" s="11"/>
      <c r="D3" s="11"/>
      <c r="E3" s="11"/>
      <c r="F3" s="11"/>
      <c r="G3" s="11"/>
      <c r="H3" s="11"/>
      <c r="I3" s="11"/>
      <c r="J3" s="11"/>
      <c r="K3" s="11"/>
    </row>
    <row r="4" ht="8.25" customHeight="1" spans="1:11">
      <c r="A4" s="12"/>
      <c r="B4" s="12"/>
      <c r="C4" s="12"/>
      <c r="D4" s="12"/>
      <c r="E4" s="13"/>
      <c r="F4" s="13"/>
      <c r="G4" s="13"/>
      <c r="H4" s="12"/>
      <c r="I4" s="12"/>
      <c r="J4" s="60"/>
      <c r="K4" s="12"/>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20.25" customHeight="1" spans="1:11">
      <c r="A7" s="20" t="s">
        <v>8</v>
      </c>
      <c r="B7" s="21"/>
      <c r="C7" s="22"/>
      <c r="D7" s="23"/>
      <c r="E7" s="24" t="s">
        <v>9</v>
      </c>
      <c r="F7" s="24" t="s">
        <v>10</v>
      </c>
      <c r="G7" s="24" t="s">
        <v>11</v>
      </c>
      <c r="H7" s="24" t="s">
        <v>12</v>
      </c>
      <c r="I7" s="24" t="s">
        <v>13</v>
      </c>
      <c r="J7" s="24" t="s">
        <v>14</v>
      </c>
      <c r="K7" s="29" t="s">
        <v>15</v>
      </c>
    </row>
    <row r="8" s="2" customFormat="1" ht="17.25" customHeight="1" spans="1:11">
      <c r="A8" s="25"/>
      <c r="B8" s="26"/>
      <c r="C8" s="27"/>
      <c r="D8" s="28" t="s">
        <v>16</v>
      </c>
      <c r="E8" s="29">
        <v>23.53</v>
      </c>
      <c r="F8" s="29">
        <f>F9+F11</f>
        <v>23.53</v>
      </c>
      <c r="G8" s="29">
        <f>G9+G11</f>
        <v>23.53</v>
      </c>
      <c r="H8" s="29">
        <v>10</v>
      </c>
      <c r="I8" s="61">
        <f>+G8/F8</f>
        <v>1</v>
      </c>
      <c r="J8" s="24">
        <f>IF(H8*I8&lt;10,H8*I8,10)</f>
        <v>10</v>
      </c>
      <c r="K8" s="62" t="s">
        <v>17</v>
      </c>
    </row>
    <row r="9" s="2" customFormat="1" ht="18" customHeight="1" spans="1:11">
      <c r="A9" s="25"/>
      <c r="B9" s="26"/>
      <c r="C9" s="27"/>
      <c r="D9" s="30" t="s">
        <v>18</v>
      </c>
      <c r="E9" s="29">
        <v>23.53</v>
      </c>
      <c r="F9" s="29">
        <v>23.53</v>
      </c>
      <c r="G9" s="29">
        <v>23.53</v>
      </c>
      <c r="H9" s="29"/>
      <c r="I9" s="61"/>
      <c r="J9" s="24"/>
      <c r="K9" s="63"/>
    </row>
    <row r="10" s="2" customFormat="1" ht="18" customHeight="1" spans="1:11">
      <c r="A10" s="25"/>
      <c r="B10" s="26"/>
      <c r="C10" s="27"/>
      <c r="D10" s="30" t="s">
        <v>19</v>
      </c>
      <c r="E10" s="31"/>
      <c r="F10" s="31"/>
      <c r="G10" s="31"/>
      <c r="H10" s="29"/>
      <c r="I10" s="29"/>
      <c r="J10" s="64"/>
      <c r="K10" s="63"/>
    </row>
    <row r="11" s="2" customFormat="1" ht="21.75" customHeight="1" spans="1:11">
      <c r="A11" s="32"/>
      <c r="B11" s="33"/>
      <c r="C11" s="34"/>
      <c r="D11" s="30" t="s">
        <v>20</v>
      </c>
      <c r="E11" s="31"/>
      <c r="F11" s="31"/>
      <c r="G11" s="31"/>
      <c r="H11" s="29"/>
      <c r="I11" s="29"/>
      <c r="J11" s="64"/>
      <c r="K11" s="65"/>
    </row>
    <row r="12" s="3" customFormat="1" ht="25.5" customHeight="1" spans="1:11">
      <c r="A12" s="35" t="s">
        <v>21</v>
      </c>
      <c r="B12" s="36" t="s">
        <v>22</v>
      </c>
      <c r="C12" s="37"/>
      <c r="D12" s="37"/>
      <c r="E12" s="37"/>
      <c r="F12" s="38"/>
      <c r="G12" s="36" t="s">
        <v>23</v>
      </c>
      <c r="H12" s="39"/>
      <c r="I12" s="39"/>
      <c r="J12" s="39"/>
      <c r="K12" s="66"/>
    </row>
    <row r="13" s="4" customFormat="1" ht="63.75" customHeight="1" spans="1:11">
      <c r="A13" s="40"/>
      <c r="B13" s="41" t="s">
        <v>24</v>
      </c>
      <c r="C13" s="42"/>
      <c r="D13" s="42"/>
      <c r="E13" s="42"/>
      <c r="F13" s="43"/>
      <c r="G13" s="41" t="s">
        <v>25</v>
      </c>
      <c r="H13" s="42"/>
      <c r="I13" s="42"/>
      <c r="J13" s="42"/>
      <c r="K13" s="43"/>
    </row>
    <row r="14" s="2" customFormat="1" ht="25.9" customHeight="1" spans="1:11">
      <c r="A14" s="35" t="s">
        <v>26</v>
      </c>
      <c r="B14" s="44" t="s">
        <v>27</v>
      </c>
      <c r="C14" s="29" t="s">
        <v>28</v>
      </c>
      <c r="D14" s="29" t="s">
        <v>29</v>
      </c>
      <c r="E14" s="29" t="s">
        <v>30</v>
      </c>
      <c r="F14" s="44" t="s">
        <v>31</v>
      </c>
      <c r="G14" s="29" t="s">
        <v>32</v>
      </c>
      <c r="H14" s="45" t="s">
        <v>15</v>
      </c>
      <c r="I14" s="67"/>
      <c r="J14" s="64" t="s">
        <v>14</v>
      </c>
      <c r="K14" s="44" t="s">
        <v>33</v>
      </c>
    </row>
    <row r="15" s="2" customFormat="1" spans="1:11">
      <c r="A15" s="46"/>
      <c r="B15" s="47" t="s">
        <v>34</v>
      </c>
      <c r="C15" s="47" t="s">
        <v>35</v>
      </c>
      <c r="D15" s="48" t="s">
        <v>36</v>
      </c>
      <c r="E15" s="49">
        <v>7.5</v>
      </c>
      <c r="F15" s="49" t="s">
        <v>37</v>
      </c>
      <c r="G15" s="49" t="s">
        <v>38</v>
      </c>
      <c r="H15" s="20" t="s">
        <v>39</v>
      </c>
      <c r="I15" s="22"/>
      <c r="J15" s="49">
        <v>7.5</v>
      </c>
      <c r="K15" s="29"/>
    </row>
    <row r="16" s="2" customFormat="1" ht="42" spans="1:11">
      <c r="A16" s="46"/>
      <c r="B16" s="50"/>
      <c r="C16" s="50"/>
      <c r="D16" s="48" t="s">
        <v>40</v>
      </c>
      <c r="E16" s="49">
        <v>7.5</v>
      </c>
      <c r="F16" s="49" t="s">
        <v>41</v>
      </c>
      <c r="G16" s="49" t="s">
        <v>42</v>
      </c>
      <c r="H16" s="25"/>
      <c r="I16" s="27"/>
      <c r="J16" s="49">
        <f>E16*80/96</f>
        <v>6.25</v>
      </c>
      <c r="K16" s="44" t="s">
        <v>43</v>
      </c>
    </row>
    <row r="17" s="2" customFormat="1" ht="112" spans="1:11">
      <c r="A17" s="46"/>
      <c r="B17" s="50"/>
      <c r="C17" s="47" t="s">
        <v>44</v>
      </c>
      <c r="D17" s="48" t="s">
        <v>45</v>
      </c>
      <c r="E17" s="51">
        <v>13</v>
      </c>
      <c r="F17" s="52" t="s">
        <v>46</v>
      </c>
      <c r="G17" s="52" t="s">
        <v>46</v>
      </c>
      <c r="H17" s="25"/>
      <c r="I17" s="27"/>
      <c r="J17" s="49">
        <v>13</v>
      </c>
      <c r="K17" s="29"/>
    </row>
    <row r="18" s="2" customFormat="1" spans="1:11">
      <c r="A18" s="46"/>
      <c r="B18" s="50"/>
      <c r="C18" s="47" t="s">
        <v>47</v>
      </c>
      <c r="D18" s="48" t="s">
        <v>48</v>
      </c>
      <c r="E18" s="29">
        <v>6</v>
      </c>
      <c r="F18" s="53">
        <v>43770</v>
      </c>
      <c r="G18" s="53">
        <v>43770</v>
      </c>
      <c r="H18" s="25"/>
      <c r="I18" s="27"/>
      <c r="J18" s="49">
        <v>6</v>
      </c>
      <c r="K18" s="29"/>
    </row>
    <row r="19" s="2" customFormat="1" ht="84" spans="1:11">
      <c r="A19" s="46"/>
      <c r="B19" s="50"/>
      <c r="C19" s="50"/>
      <c r="D19" s="48" t="s">
        <v>49</v>
      </c>
      <c r="E19" s="29">
        <v>6</v>
      </c>
      <c r="F19" s="52" t="s">
        <v>50</v>
      </c>
      <c r="G19" s="52" t="s">
        <v>51</v>
      </c>
      <c r="H19" s="25"/>
      <c r="I19" s="27"/>
      <c r="J19" s="49">
        <v>6</v>
      </c>
      <c r="K19" s="29"/>
    </row>
    <row r="20" s="2" customFormat="1" ht="15" spans="1:11">
      <c r="A20" s="46"/>
      <c r="B20" s="50"/>
      <c r="C20" s="47" t="s">
        <v>52</v>
      </c>
      <c r="D20" s="54" t="s">
        <v>53</v>
      </c>
      <c r="E20" s="29">
        <v>4</v>
      </c>
      <c r="F20" s="55" t="s">
        <v>54</v>
      </c>
      <c r="G20" s="55" t="s">
        <v>54</v>
      </c>
      <c r="H20" s="20" t="s">
        <v>55</v>
      </c>
      <c r="I20" s="22"/>
      <c r="J20" s="49">
        <f>4*F9/F8</f>
        <v>4</v>
      </c>
      <c r="K20" s="29" t="s">
        <v>56</v>
      </c>
    </row>
    <row r="21" s="2" customFormat="1" ht="30" spans="1:11">
      <c r="A21" s="46"/>
      <c r="B21" s="50"/>
      <c r="C21" s="50"/>
      <c r="D21" s="54" t="s">
        <v>57</v>
      </c>
      <c r="E21" s="29">
        <v>3</v>
      </c>
      <c r="F21" s="55" t="s">
        <v>58</v>
      </c>
      <c r="G21" s="55" t="s">
        <v>59</v>
      </c>
      <c r="H21" s="25"/>
      <c r="I21" s="27"/>
      <c r="J21" s="68">
        <f>E21*6.25/9.13</f>
        <v>2.05366922234392</v>
      </c>
      <c r="K21" s="29" t="s">
        <v>56</v>
      </c>
    </row>
    <row r="22" s="2" customFormat="1" ht="30" spans="1:11">
      <c r="A22" s="46"/>
      <c r="B22" s="50"/>
      <c r="C22" s="50"/>
      <c r="D22" s="54" t="s">
        <v>60</v>
      </c>
      <c r="E22" s="29">
        <v>3</v>
      </c>
      <c r="F22" s="55" t="s">
        <v>61</v>
      </c>
      <c r="G22" s="55" t="s">
        <v>62</v>
      </c>
      <c r="H22" s="25"/>
      <c r="I22" s="27"/>
      <c r="J22" s="49">
        <v>3</v>
      </c>
      <c r="K22" s="29"/>
    </row>
    <row r="23" s="2" customFormat="1" ht="96" customHeight="1" spans="1:11">
      <c r="A23" s="46"/>
      <c r="B23" s="47" t="s">
        <v>63</v>
      </c>
      <c r="C23" s="47" t="s">
        <v>64</v>
      </c>
      <c r="D23" s="48" t="s">
        <v>65</v>
      </c>
      <c r="E23" s="29">
        <v>20</v>
      </c>
      <c r="F23" s="52" t="s">
        <v>66</v>
      </c>
      <c r="G23" s="52" t="s">
        <v>67</v>
      </c>
      <c r="H23" s="20" t="s">
        <v>68</v>
      </c>
      <c r="I23" s="22"/>
      <c r="J23" s="49">
        <v>17</v>
      </c>
      <c r="K23" s="29" t="s">
        <v>69</v>
      </c>
    </row>
    <row r="24" s="2" customFormat="1" ht="126" customHeight="1" spans="1:11">
      <c r="A24" s="46"/>
      <c r="B24" s="56"/>
      <c r="C24" s="56"/>
      <c r="D24" s="48" t="s">
        <v>70</v>
      </c>
      <c r="E24" s="29">
        <v>20</v>
      </c>
      <c r="F24" s="52" t="s">
        <v>71</v>
      </c>
      <c r="G24" s="52" t="s">
        <v>72</v>
      </c>
      <c r="H24" s="32"/>
      <c r="I24" s="34"/>
      <c r="J24" s="49">
        <v>17</v>
      </c>
      <c r="K24" s="29" t="s">
        <v>69</v>
      </c>
    </row>
    <row r="25" s="2" customFormat="1" ht="25.5" customHeight="1" spans="1:11">
      <c r="A25" s="57" t="s">
        <v>73</v>
      </c>
      <c r="B25" s="57"/>
      <c r="C25" s="57"/>
      <c r="D25" s="57"/>
      <c r="E25" s="57"/>
      <c r="F25" s="57"/>
      <c r="G25" s="57"/>
      <c r="H25" s="57"/>
      <c r="I25" s="57"/>
      <c r="J25" s="68">
        <f>J8+SUM(J15:J24)</f>
        <v>91.8036692223439</v>
      </c>
      <c r="K25" s="29"/>
    </row>
    <row r="26" s="5" customFormat="1" spans="1:11">
      <c r="A26" s="58"/>
      <c r="B26" s="58"/>
      <c r="C26" s="58"/>
      <c r="D26" s="58"/>
      <c r="E26" s="58"/>
      <c r="F26" s="58"/>
      <c r="G26" s="58"/>
      <c r="H26" s="58"/>
      <c r="I26" s="58"/>
      <c r="J26" s="58"/>
      <c r="K26" s="58"/>
    </row>
    <row r="27" s="3" customFormat="1" spans="1:11">
      <c r="A27" s="59"/>
      <c r="B27" s="59"/>
      <c r="C27" s="59"/>
      <c r="D27" s="59"/>
      <c r="E27" s="59"/>
      <c r="F27" s="59"/>
      <c r="G27" s="59"/>
      <c r="H27" s="59"/>
      <c r="I27" s="59"/>
      <c r="J27" s="59"/>
      <c r="K27" s="59"/>
    </row>
    <row r="28" s="3" customFormat="1" spans="1:11">
      <c r="A28" s="59"/>
      <c r="B28" s="59"/>
      <c r="C28" s="59"/>
      <c r="D28" s="59"/>
      <c r="E28" s="59"/>
      <c r="F28" s="59"/>
      <c r="G28" s="59"/>
      <c r="H28" s="59"/>
      <c r="I28" s="59"/>
      <c r="J28" s="59"/>
      <c r="K28" s="59"/>
    </row>
    <row r="29" s="3" customFormat="1" spans="1:11">
      <c r="A29" s="58"/>
      <c r="B29" s="58"/>
      <c r="C29" s="58"/>
      <c r="D29" s="58"/>
      <c r="E29" s="58"/>
      <c r="F29" s="58"/>
      <c r="G29" s="58"/>
      <c r="H29" s="58"/>
      <c r="I29" s="58"/>
      <c r="J29" s="58"/>
      <c r="K29" s="58"/>
    </row>
    <row r="30" s="3" customFormat="1" spans="1:11">
      <c r="A30" s="58"/>
      <c r="B30" s="58"/>
      <c r="C30" s="58"/>
      <c r="D30" s="58"/>
      <c r="E30" s="58"/>
      <c r="F30" s="58"/>
      <c r="G30" s="58"/>
      <c r="H30" s="58"/>
      <c r="I30" s="58"/>
      <c r="J30" s="58"/>
      <c r="K30" s="58"/>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A25:I25"/>
    <mergeCell ref="A26:K26"/>
    <mergeCell ref="A27:K27"/>
    <mergeCell ref="A28:K28"/>
    <mergeCell ref="A29:K29"/>
    <mergeCell ref="A30:K30"/>
    <mergeCell ref="A12:A13"/>
    <mergeCell ref="A14:A24"/>
    <mergeCell ref="B15:B22"/>
    <mergeCell ref="B23:B24"/>
    <mergeCell ref="C15:C16"/>
    <mergeCell ref="C18:C19"/>
    <mergeCell ref="C20:C22"/>
    <mergeCell ref="C23:C24"/>
    <mergeCell ref="K8:K11"/>
    <mergeCell ref="H15:I19"/>
    <mergeCell ref="H20:I22"/>
    <mergeCell ref="H23:I24"/>
    <mergeCell ref="A7:C11"/>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2021-05-31T07:25:00Z</cp:lastPrinted>
  <dcterms:modified xsi:type="dcterms:W3CDTF">2021-06-02T07:46:27Z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