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'4.基建修缮类'!$A$1:$K$21</definedName>
  </definedNames>
  <calcPr calcId="144525"/>
</workbook>
</file>

<file path=xl/sharedStrings.xml><?xml version="1.0" encoding="utf-8"?>
<sst xmlns="http://schemas.openxmlformats.org/spreadsheetml/2006/main" count="68" uniqueCount="61">
  <si>
    <r>
      <rPr>
        <b/>
        <sz val="18"/>
        <rFont val="宋体"/>
        <charset val="134"/>
      </rPr>
      <t>项目支出绩效自评表</t>
    </r>
    <r>
      <rPr>
        <sz val="18"/>
        <rFont val="宋体"/>
        <charset val="134"/>
      </rPr>
      <t xml:space="preserve"> </t>
    </r>
  </si>
  <si>
    <t>（2020年度）</t>
  </si>
  <si>
    <t>项目名称</t>
  </si>
  <si>
    <t>2020年隧道提质升级</t>
  </si>
  <si>
    <t>主管部门及代码</t>
  </si>
  <si>
    <t>北京市交通委员会170</t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</si>
  <si>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</si>
  <si>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</si>
  <si>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</si>
  <si>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</si>
  <si>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</si>
  <si>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</si>
  <si>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t>分值（10分）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</si>
  <si>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</si>
  <si>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</si>
  <si>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</si>
  <si>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</si>
  <si>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</si>
  <si>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</si>
  <si>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</si>
  <si>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</si>
  <si>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</si>
  <si>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</si>
  <si>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</si>
  <si>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2019年—2020年）：根据交通运输部办公厅印发的《促进公路隧道提质升级行动方案》，通过完善隧道各专业项目，改造监控所各类设施，推进在役公路隧道服务条件，更好的为公众提供安全便捷可靠的出行服务。项目总投资金额1770.5251万元，其中，2019年预算资金132万元，2020年预算资金938万元，2020年初已申报预算资金333万元。
年度目标：完善隧道各专业项目，改造监控所各类设施，隧道交通安全运行状况得到改善，提升隧道公共服务能力，更好的为公众提供安全便捷可靠的出行服务。</t>
  </si>
  <si>
    <t>完善了隧道各专业项目，改造了监控所各类设施，隧道交通安全运行状况得到改善，提升隧道公共服务能力，更好的为公众提供安全便捷可靠的出行服务。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</si>
  <si>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</si>
  <si>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</si>
  <si>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</si>
  <si>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</si>
  <si>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</si>
  <si>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</si>
  <si>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</si>
  <si>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</si>
  <si>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</si>
  <si>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</si>
  <si>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隧道提质升级</t>
  </si>
  <si>
    <t>10座，其中长隧道2座，中隧道1座，短隧道7座。主要包括照明系统、监控系统、防火涂料、火焰探测器、监控室等项目的施工工作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</si>
  <si>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</si>
  <si>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</si>
  <si>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</si>
  <si>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符合《公路隧道提质升级行动技术指南》、《公路工程质量检验评定标准》JTG F80/2-2004要求，工程质量达到合格标准</t>
  </si>
  <si>
    <t>符合《公路隧道提质升级行动技术指南》、《公路工程质量检验评定标准》JTG F80/2-2004相关文件规定质量标准，检测结果为合格</t>
  </si>
  <si>
    <t>时效指标
（12分）</t>
  </si>
  <si>
    <t>工程施工进度</t>
  </si>
  <si>
    <t>方案制定和前期准备时间：2019年12月；施工及监理招标时间：2019年11月；合同签订时间：2019年12月底前；项目施工时间：2020年2月-8月；项目完工时间：2020年8月；交工验收时间：2020年12月底</t>
  </si>
  <si>
    <t>方案制定和前期准备时间：2019年12月；施工及监理招标时间：2019年11月；合同签订时间：2019年12月底前；项目施工时间：2020年2月-8月；项目完工时间：2020年11月；交工验收时间：2020年12月底</t>
  </si>
  <si>
    <t>完工时间略有滞后</t>
  </si>
  <si>
    <t>成本指标
（10分）</t>
  </si>
  <si>
    <t>项目预算控制数</t>
  </si>
  <si>
    <t>938万元</t>
  </si>
  <si>
    <r>
      <rPr>
        <sz val="11"/>
        <rFont val="宋体"/>
        <charset val="134"/>
      </rPr>
      <t>在预算控制范围内得满分，超出预算按A/B*该指标分值计分</t>
    </r>
  </si>
  <si>
    <t>效
果
指
标
(40分)</t>
  </si>
  <si>
    <t>效益指标
（40分）</t>
  </si>
  <si>
    <t>社会效益</t>
  </si>
  <si>
    <t>完善隧道各专业项目，改造监控各类设施，隧道交通安全运行状况得到改善，提升隧道公共服务能力，更好的为公众提供安全便捷可靠的出行服务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</si>
  <si>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</si>
  <si>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</si>
  <si>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环境效益</t>
  </si>
  <si>
    <t>在实施过程中，回收各类废旧设施，分类存放和消纳，降低垃圾对现场环境造成的污染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</si>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</sst>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name val="宋体"/>
      <charset val="134"/>
      <scheme val="minor"/>
    </font>
    <font>
      <sz val="14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  <scheme val="minor"/>
    </font>
    <font>
      <b/>
      <sz val="18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6" fillId="0" borderId="0"/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5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/>
    <xf numFmtId="0" fontId="0" fillId="25" borderId="22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7" fillId="10" borderId="18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  <xf numFmtId="0" fontId="11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0"/>
    <xf numFmtId="0" fontId="11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0" borderId="0"/>
    <xf numFmtId="0" fontId="11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/>
    <xf numFmtId="0" fontId="26" fillId="0" borderId="0">
      <alignment vertical="center"/>
    </xf>
    <xf numFmtId="0" fontId="26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26" fillId="0" borderId="0"/>
    <xf numFmtId="0" fontId="26" fillId="0" borderId="0"/>
    <xf numFmtId="0" fontId="32" fillId="0" borderId="0"/>
    <xf numFmtId="0" fontId="32" fillId="0" borderId="0">
      <alignment vertical="center"/>
    </xf>
    <xf numFmtId="0" fontId="33" fillId="0" borderId="0"/>
  </cellStyleXfs>
  <cellXfs count="7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/>
    </xf>
    <xf numFmtId="176" fontId="4" fillId="2" borderId="8" xfId="0" applyNumberFormat="1" applyFont="1" applyFill="1" applyBorder="1" applyAlignment="1">
      <alignment horizontal="center" vertical="center" wrapText="1"/>
    </xf>
    <xf numFmtId="176" fontId="8" fillId="2" borderId="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textRotation="255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>
      <alignment vertical="center"/>
    </xf>
    <xf numFmtId="0" fontId="4" fillId="2" borderId="14" xfId="0" applyFont="1" applyFill="1" applyBorder="1" applyAlignment="1">
      <alignment horizontal="center" vertical="center" textRotation="255"/>
    </xf>
    <xf numFmtId="0" fontId="4" fillId="2" borderId="2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4" xfId="0" applyNumberFormat="1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textRotation="255"/>
    </xf>
    <xf numFmtId="0" fontId="8" fillId="2" borderId="13" xfId="54" applyFont="1" applyFill="1" applyBorder="1" applyAlignment="1">
      <alignment horizontal="center" vertical="center" wrapText="1"/>
    </xf>
    <xf numFmtId="0" fontId="8" fillId="2" borderId="2" xfId="47" applyFont="1" applyFill="1" applyBorder="1" applyAlignment="1">
      <alignment vertical="center" wrapText="1"/>
    </xf>
    <xf numFmtId="0" fontId="4" fillId="2" borderId="8" xfId="58" applyFont="1" applyFill="1" applyBorder="1" applyAlignment="1">
      <alignment horizontal="center" vertical="center" wrapText="1"/>
    </xf>
    <xf numFmtId="0" fontId="4" fillId="2" borderId="8" xfId="58" applyFont="1" applyFill="1" applyBorder="1" applyAlignment="1">
      <alignment horizontal="left" vertical="center" wrapText="1"/>
    </xf>
    <xf numFmtId="0" fontId="8" fillId="2" borderId="15" xfId="54" applyFont="1" applyFill="1" applyBorder="1" applyAlignment="1">
      <alignment horizontal="center" vertical="center" wrapText="1"/>
    </xf>
    <xf numFmtId="0" fontId="8" fillId="2" borderId="8" xfId="54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left" vertical="center" wrapText="1"/>
    </xf>
    <xf numFmtId="0" fontId="8" fillId="0" borderId="13" xfId="54" applyFont="1" applyFill="1" applyBorder="1" applyAlignment="1">
      <alignment horizontal="center" vertical="center" wrapText="1"/>
    </xf>
    <xf numFmtId="49" fontId="8" fillId="2" borderId="2" xfId="47" applyNumberFormat="1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10" fontId="4" fillId="2" borderId="8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4" xfId="0" applyFont="1" applyFill="1" applyBorder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76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6"/>
  <sheetViews>
    <sheetView tabSelected="1" view="pageBreakPreview" zoomScale="85" zoomScaleNormal="85" zoomScaleSheetLayoutView="85" workbookViewId="0">
      <selection activeCell="F4" sqref="F$1:G$1048576"/>
    </sheetView>
  </sheetViews>
  <sheetFormatPr defaultColWidth="9" defaultRowHeight="14"/>
  <cols>
    <col min="1" max="1" width="4.12727272727273" style="5" customWidth="1"/>
    <col min="2" max="2" width="8.75454545454545" style="5" customWidth="1"/>
    <col min="3" max="3" width="10" style="5" customWidth="1"/>
    <col min="4" max="4" width="25" style="5" customWidth="1"/>
    <col min="5" max="7" width="15.6272727272727" style="6" customWidth="1"/>
    <col min="8" max="8" width="15.5" style="5" customWidth="1"/>
    <col min="9" max="9" width="14.6272727272727" style="5" customWidth="1"/>
    <col min="10" max="10" width="9.62727272727273" style="7" customWidth="1"/>
    <col min="11" max="11" width="20.3727272727273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1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30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24" t="s">
        <v>13</v>
      </c>
      <c r="J7" s="24" t="s">
        <v>14</v>
      </c>
      <c r="K7" s="29" t="s">
        <v>15</v>
      </c>
    </row>
    <row r="8" s="3" customFormat="1" ht="20.25" customHeight="1" spans="1:11">
      <c r="A8" s="26"/>
      <c r="B8" s="27"/>
      <c r="C8" s="28"/>
      <c r="D8" s="23" t="s">
        <v>16</v>
      </c>
      <c r="E8" s="29">
        <v>333</v>
      </c>
      <c r="F8" s="29">
        <v>938</v>
      </c>
      <c r="G8" s="29">
        <v>938</v>
      </c>
      <c r="H8" s="29">
        <v>10</v>
      </c>
      <c r="I8" s="62">
        <f>+G8/F8</f>
        <v>1</v>
      </c>
      <c r="J8" s="24">
        <f>IF(H8*I8&lt;10,H8*I8,10)</f>
        <v>10</v>
      </c>
      <c r="K8" s="63" t="s">
        <v>17</v>
      </c>
    </row>
    <row r="9" s="3" customFormat="1" ht="20.25" customHeight="1" spans="1:11">
      <c r="A9" s="26"/>
      <c r="B9" s="27"/>
      <c r="C9" s="28"/>
      <c r="D9" s="23" t="s">
        <v>18</v>
      </c>
      <c r="E9" s="29">
        <v>333</v>
      </c>
      <c r="F9" s="29">
        <v>938</v>
      </c>
      <c r="G9" s="29">
        <v>938</v>
      </c>
      <c r="H9" s="29"/>
      <c r="I9" s="62"/>
      <c r="J9" s="24"/>
      <c r="K9" s="64"/>
    </row>
    <row r="10" s="3" customFormat="1" ht="20.25" customHeight="1" spans="1:11">
      <c r="A10" s="26"/>
      <c r="B10" s="27"/>
      <c r="C10" s="28"/>
      <c r="D10" s="23" t="s">
        <v>19</v>
      </c>
      <c r="E10" s="30"/>
      <c r="F10" s="29"/>
      <c r="G10" s="29"/>
      <c r="H10" s="29"/>
      <c r="I10" s="29"/>
      <c r="J10" s="24"/>
      <c r="K10" s="64"/>
    </row>
    <row r="11" s="3" customFormat="1" ht="20.25" customHeight="1" spans="1:11">
      <c r="A11" s="31"/>
      <c r="B11" s="32"/>
      <c r="C11" s="33"/>
      <c r="D11" s="23" t="s">
        <v>20</v>
      </c>
      <c r="E11" s="30"/>
      <c r="F11" s="29"/>
      <c r="G11" s="29"/>
      <c r="H11" s="29"/>
      <c r="I11" s="29"/>
      <c r="J11" s="24"/>
      <c r="K11" s="65"/>
    </row>
    <row r="12" s="3" customFormat="1" ht="24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6"/>
    </row>
    <row r="13" s="3" customFormat="1" ht="105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3" customFormat="1" ht="25.5" customHeight="1" spans="1:11">
      <c r="A14" s="34" t="s">
        <v>26</v>
      </c>
      <c r="B14" s="43" t="s">
        <v>27</v>
      </c>
      <c r="C14" s="29" t="s">
        <v>28</v>
      </c>
      <c r="D14" s="29" t="s">
        <v>29</v>
      </c>
      <c r="E14" s="29" t="s">
        <v>30</v>
      </c>
      <c r="F14" s="43" t="s">
        <v>31</v>
      </c>
      <c r="G14" s="29" t="s">
        <v>32</v>
      </c>
      <c r="H14" s="44" t="s">
        <v>15</v>
      </c>
      <c r="I14" s="67"/>
      <c r="J14" s="24" t="s">
        <v>14</v>
      </c>
      <c r="K14" s="43" t="s">
        <v>33</v>
      </c>
    </row>
    <row r="15" s="3" customFormat="1" ht="126" spans="1:11">
      <c r="A15" s="45"/>
      <c r="B15" s="46" t="s">
        <v>34</v>
      </c>
      <c r="C15" s="46" t="s">
        <v>35</v>
      </c>
      <c r="D15" s="47" t="s">
        <v>36</v>
      </c>
      <c r="E15" s="48">
        <v>15</v>
      </c>
      <c r="F15" s="49" t="s">
        <v>37</v>
      </c>
      <c r="G15" s="49" t="s">
        <v>37</v>
      </c>
      <c r="H15" s="20" t="s">
        <v>38</v>
      </c>
      <c r="I15" s="22"/>
      <c r="J15" s="29">
        <v>15</v>
      </c>
      <c r="K15" s="29"/>
    </row>
    <row r="16" s="3" customFormat="1" ht="141" customHeight="1" spans="1:11">
      <c r="A16" s="45"/>
      <c r="B16" s="50"/>
      <c r="C16" s="51" t="s">
        <v>39</v>
      </c>
      <c r="D16" s="52" t="s">
        <v>40</v>
      </c>
      <c r="E16" s="48">
        <v>13</v>
      </c>
      <c r="F16" s="49" t="s">
        <v>41</v>
      </c>
      <c r="G16" s="49" t="s">
        <v>42</v>
      </c>
      <c r="H16" s="26"/>
      <c r="I16" s="28"/>
      <c r="J16" s="29">
        <v>13</v>
      </c>
      <c r="K16" s="29"/>
    </row>
    <row r="17" s="3" customFormat="1" ht="199" customHeight="1" spans="1:16">
      <c r="A17" s="45"/>
      <c r="B17" s="50"/>
      <c r="C17" s="53" t="s">
        <v>43</v>
      </c>
      <c r="D17" s="54" t="s">
        <v>44</v>
      </c>
      <c r="E17" s="29">
        <v>12</v>
      </c>
      <c r="F17" s="49" t="s">
        <v>45</v>
      </c>
      <c r="G17" s="49" t="s">
        <v>46</v>
      </c>
      <c r="H17" s="26"/>
      <c r="I17" s="28"/>
      <c r="J17" s="29">
        <v>11</v>
      </c>
      <c r="K17" s="29" t="s">
        <v>47</v>
      </c>
      <c r="M17" s="68"/>
      <c r="N17" s="68"/>
      <c r="O17" s="68"/>
      <c r="P17" s="68"/>
    </row>
    <row r="18" s="3" customFormat="1" ht="60" customHeight="1" spans="1:11">
      <c r="A18" s="45"/>
      <c r="B18" s="50"/>
      <c r="C18" s="46" t="s">
        <v>48</v>
      </c>
      <c r="D18" s="55" t="s">
        <v>49</v>
      </c>
      <c r="E18" s="29">
        <v>10</v>
      </c>
      <c r="F18" s="49" t="s">
        <v>50</v>
      </c>
      <c r="G18" s="49" t="s">
        <v>50</v>
      </c>
      <c r="H18" s="20" t="s">
        <v>51</v>
      </c>
      <c r="I18" s="22"/>
      <c r="J18" s="69">
        <v>10</v>
      </c>
      <c r="K18" s="29"/>
    </row>
    <row r="19" s="3" customFormat="1" ht="140" spans="1:11">
      <c r="A19" s="45"/>
      <c r="B19" s="51" t="s">
        <v>52</v>
      </c>
      <c r="C19" s="46" t="s">
        <v>53</v>
      </c>
      <c r="D19" s="56" t="s">
        <v>54</v>
      </c>
      <c r="E19" s="29">
        <v>20</v>
      </c>
      <c r="F19" s="49" t="s">
        <v>55</v>
      </c>
      <c r="G19" s="49" t="s">
        <v>55</v>
      </c>
      <c r="H19" s="20" t="s">
        <v>56</v>
      </c>
      <c r="I19" s="22"/>
      <c r="J19" s="29">
        <v>17</v>
      </c>
      <c r="K19" s="29" t="s">
        <v>57</v>
      </c>
    </row>
    <row r="20" s="3" customFormat="1" ht="94" customHeight="1" spans="1:11">
      <c r="A20" s="45"/>
      <c r="B20" s="51"/>
      <c r="C20" s="50"/>
      <c r="D20" s="56" t="s">
        <v>58</v>
      </c>
      <c r="E20" s="29">
        <v>20</v>
      </c>
      <c r="F20" s="49" t="s">
        <v>59</v>
      </c>
      <c r="G20" s="49" t="s">
        <v>59</v>
      </c>
      <c r="H20" s="31"/>
      <c r="I20" s="33"/>
      <c r="J20" s="29">
        <v>17</v>
      </c>
      <c r="K20" s="29" t="s">
        <v>57</v>
      </c>
    </row>
    <row r="21" s="3" customFormat="1" ht="20.25" customHeight="1" spans="1:11">
      <c r="A21" s="57" t="s">
        <v>60</v>
      </c>
      <c r="B21" s="57"/>
      <c r="C21" s="57"/>
      <c r="D21" s="57"/>
      <c r="E21" s="57"/>
      <c r="F21" s="57"/>
      <c r="G21" s="57"/>
      <c r="H21" s="57"/>
      <c r="I21" s="57"/>
      <c r="J21" s="24">
        <f>J8+SUM(J15:J20)</f>
        <v>93</v>
      </c>
      <c r="K21" s="70"/>
    </row>
    <row r="22" s="4" customFormat="1" ht="15" spans="1:1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</row>
    <row r="23" s="3" customFormat="1" ht="15" spans="1:11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</row>
    <row r="24" s="3" customFormat="1" ht="15" spans="1:1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="3" customFormat="1" ht="15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  <row r="26" s="3" customFormat="1" ht="15" spans="1:1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M17:P17"/>
    <mergeCell ref="H18:I18"/>
    <mergeCell ref="A21:I21"/>
    <mergeCell ref="A22:K22"/>
    <mergeCell ref="A23:K23"/>
    <mergeCell ref="A24:K24"/>
    <mergeCell ref="A25:K25"/>
    <mergeCell ref="A26:K26"/>
    <mergeCell ref="A12:A13"/>
    <mergeCell ref="A14:A20"/>
    <mergeCell ref="B15:B18"/>
    <mergeCell ref="B19:B20"/>
    <mergeCell ref="C19:C20"/>
    <mergeCell ref="K8:K11"/>
    <mergeCell ref="H15:I17"/>
    <mergeCell ref="H19:I20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