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'12.综合类'!$A$1:$K$28</definedName>
  </definedNames>
  <calcPr calcId="144525"/>
</workbook>
</file>

<file path=xl/sharedStrings.xml><?xml version="1.0" encoding="utf-8"?>
<sst xmlns="http://schemas.openxmlformats.org/spreadsheetml/2006/main" count="89" uniqueCount="68">
  <si>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</si>
  <si>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</si>
  <si>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</si>
  <si>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2020年公路及桥梁大修项目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</si>
  <si>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</si>
  <si>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</si>
  <si>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</si>
  <si>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北京市交通委员会房山公路分局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</si>
  <si>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</si>
  <si>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</si>
  <si>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</si>
  <si>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</si>
  <si>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</si>
  <si>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</si>
  <si>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</si>
  <si>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</si>
  <si>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</si>
  <si>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</si>
  <si>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</si>
  <si>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</si>
  <si>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</si>
  <si>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</si>
  <si>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</si>
  <si>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</si>
  <si>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完成2020年度市普通公路G234国道(K357-K364)大修、G234国道(K372-K376)大修、兴良路大修工程；完成2020年度市普通公路G107、大件路预防性养护工程；完成西环路交通综合治理工程，恢复道路设施使用功能，提高服务水平。</t>
  </si>
  <si>
    <t>年度目标：完成2020年度市普通公路G234国道(K357-K364)大修、G234国道(K372-K376)大修、兴良路大修工程；完成2020年度市普通公路G107预防性养护工程；完成部分西环路交通综合治理工程，恢复道路设施使用功能，提高服务水平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</si>
  <si>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</si>
  <si>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</si>
  <si>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</si>
  <si>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</si>
  <si>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</si>
  <si>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</si>
  <si>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</si>
  <si>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</si>
  <si>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</si>
  <si>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</si>
  <si>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G234国道(K357-K364)大修</t>
  </si>
  <si>
    <t>长度7.3公里，面积5.1万平方米</t>
  </si>
  <si>
    <t>完成值达到指标值，记满分；未达到指标值，按B/A或A/B*该指标分值记分。(即较小的数/大数*该指标分值）</t>
  </si>
  <si>
    <t>G234国道(K372-K376)大修</t>
  </si>
  <si>
    <t>长度3.2公里，面积2.9万平方米</t>
  </si>
  <si>
    <t>兴良路大修</t>
  </si>
  <si>
    <t>长度2.9公里，面积3.5万平方米</t>
  </si>
  <si>
    <t>G107预防性养护</t>
  </si>
  <si>
    <t>长度13.5公里，面积26.9万平方米</t>
  </si>
  <si>
    <t>西环路交通综合治理</t>
  </si>
  <si>
    <t>长度2.831公里，面积3.4万平方米</t>
  </si>
  <si>
    <t>长度2.831公里，面积2.09万平方米</t>
  </si>
  <si>
    <t>施工范围内与电力公司的管线恢复施工相冲突，工程无法按期开展，工程延期至2021年3月开始施工，未完工</t>
  </si>
  <si>
    <t>质量指标
（13分）</t>
  </si>
  <si>
    <t>工程质量标准</t>
  </si>
  <si>
    <t>根据《公路工程质量检验评定标准》JTG F80/1-2017要求，工程质量等级评定为合格</t>
  </si>
  <si>
    <t>进度指标(12分）</t>
  </si>
  <si>
    <t>方案制定和前期准备时间：5月底前完成；招标采购时间：7月底前完成；施工时间：12月底前；验收时间：12月底前</t>
  </si>
  <si>
    <t>方案制定和前期准备时间：8月底前完成；招标采购时间：10月底前完成；施工时间：12月底前；验收时间：12月底前</t>
  </si>
  <si>
    <t>方案制定和前期准备时间：9月底前完成；招标采购时间：11月底前完成；施工时间：2021年3月-6月</t>
  </si>
  <si>
    <t>成本指标
（10分）</t>
  </si>
  <si>
    <t>项目预算控制数</t>
  </si>
  <si>
    <t>5800万元，其中，G234国道(K357-K364)大修900万元，G234国道(K372-K376)大修800万元，兴良路大修800万元，G107预防性养护1600万元，大件路预防性养护700万元，西环路交通综合治理1000万元</t>
  </si>
  <si>
    <t>5500万元，其中，G234国道(K357-K364)大修900万元，G234国道(K372-K376)大修800万元，兴良路大修800万元，G107预防性养护1600万元，西环路交通综合治理700万元，G108预养（K42）540万元，G108预养（K34)160万元</t>
  </si>
  <si>
    <t>在预算控制范围内得满分，超出预算按A/B*该指标分值计分</t>
  </si>
  <si>
    <t>效
果
指
标
(40分)</t>
  </si>
  <si>
    <t>效益指标
（40分）</t>
  </si>
  <si>
    <t>社会效益</t>
  </si>
  <si>
    <t>项目完成后，提高道路使用功能，改善周边出行环境，增加车辆行驶舒适性,进一步提升道路通行能力和通畅度，改善公众出行环境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</si>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</sst>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6" fillId="1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/>
    <xf numFmtId="0" fontId="0" fillId="13" borderId="21" applyNumberFormat="0" applyFon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9" borderId="20" applyNumberFormat="0" applyAlignment="0" applyProtection="0">
      <alignment vertical="center"/>
    </xf>
    <xf numFmtId="0" fontId="20" fillId="9" borderId="18" applyNumberFormat="0" applyAlignment="0" applyProtection="0">
      <alignment vertical="center"/>
    </xf>
    <xf numFmtId="0" fontId="30" fillId="33" borderId="23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0" borderId="0"/>
    <xf numFmtId="0" fontId="12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3" fillId="0" borderId="0"/>
    <xf numFmtId="0" fontId="12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3" fillId="0" borderId="0"/>
    <xf numFmtId="0" fontId="12" fillId="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28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vertical="center" wrapText="1"/>
    </xf>
    <xf numFmtId="0" fontId="9" fillId="0" borderId="14" xfId="54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49" fontId="10" fillId="2" borderId="8" xfId="54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view="pageBreakPreview" zoomScale="51" zoomScaleNormal="85" zoomScaleSheetLayoutView="51" topLeftCell="A25" workbookViewId="0">
      <selection activeCell="N27" sqref="N27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20.6272727272727" style="4" customWidth="1"/>
    <col min="6" max="7" width="31.3636363636364" style="4" customWidth="1"/>
    <col min="8" max="9" width="15.5" customWidth="1"/>
    <col min="10" max="10" width="9.62727272727273" style="5" customWidth="1"/>
    <col min="11" max="11" width="26.7545454545455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9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8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5800</v>
      </c>
      <c r="F8" s="26">
        <v>5500</v>
      </c>
      <c r="G8" s="26">
        <v>4969.829327</v>
      </c>
      <c r="H8" s="26">
        <v>10</v>
      </c>
      <c r="I8" s="60">
        <f>+G8/F8</f>
        <v>0.903605332181818</v>
      </c>
      <c r="J8" s="22">
        <f>IF(H8*I8&lt;10,H8*I8,10)</f>
        <v>9.03605332181818</v>
      </c>
      <c r="K8" s="61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5800</v>
      </c>
      <c r="F9" s="26">
        <v>5500</v>
      </c>
      <c r="G9" s="26">
        <v>4969.829327</v>
      </c>
      <c r="H9" s="26"/>
      <c r="I9" s="60"/>
      <c r="J9" s="22"/>
      <c r="K9" s="62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3"/>
      <c r="K10" s="62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3"/>
      <c r="K11" s="64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5"/>
    </row>
    <row r="13" s="2" customFormat="1" ht="57.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66"/>
      <c r="J14" s="63" t="s">
        <v>14</v>
      </c>
      <c r="K14" s="43" t="s">
        <v>33</v>
      </c>
    </row>
    <row r="15" s="2" customFormat="1" ht="31.5" customHeight="1" spans="1:11">
      <c r="A15" s="45"/>
      <c r="B15" s="46" t="s">
        <v>34</v>
      </c>
      <c r="C15" s="46" t="s">
        <v>35</v>
      </c>
      <c r="D15" s="47" t="s">
        <v>36</v>
      </c>
      <c r="E15" s="48">
        <v>3</v>
      </c>
      <c r="F15" s="49" t="s">
        <v>37</v>
      </c>
      <c r="G15" s="49" t="s">
        <v>37</v>
      </c>
      <c r="H15" s="18" t="s">
        <v>38</v>
      </c>
      <c r="I15" s="20"/>
      <c r="J15" s="48">
        <v>3</v>
      </c>
      <c r="K15" s="26"/>
    </row>
    <row r="16" s="2" customFormat="1" ht="30" customHeight="1" spans="1:11">
      <c r="A16" s="45"/>
      <c r="B16" s="50"/>
      <c r="C16" s="50"/>
      <c r="D16" s="47" t="s">
        <v>39</v>
      </c>
      <c r="E16" s="48">
        <v>3</v>
      </c>
      <c r="F16" s="49" t="s">
        <v>40</v>
      </c>
      <c r="G16" s="49" t="s">
        <v>40</v>
      </c>
      <c r="H16" s="23"/>
      <c r="I16" s="25"/>
      <c r="J16" s="48">
        <v>3</v>
      </c>
      <c r="K16" s="26"/>
    </row>
    <row r="17" s="2" customFormat="1" ht="31.5" customHeight="1" spans="1:11">
      <c r="A17" s="45"/>
      <c r="B17" s="50"/>
      <c r="C17" s="50"/>
      <c r="D17" s="47" t="s">
        <v>41</v>
      </c>
      <c r="E17" s="48">
        <v>3</v>
      </c>
      <c r="F17" s="49" t="s">
        <v>42</v>
      </c>
      <c r="G17" s="49" t="s">
        <v>42</v>
      </c>
      <c r="H17" s="23"/>
      <c r="I17" s="25"/>
      <c r="J17" s="48">
        <v>3</v>
      </c>
      <c r="K17" s="26"/>
    </row>
    <row r="18" s="2" customFormat="1" ht="30" customHeight="1" spans="1:11">
      <c r="A18" s="45"/>
      <c r="B18" s="50"/>
      <c r="C18" s="50"/>
      <c r="D18" s="47" t="s">
        <v>43</v>
      </c>
      <c r="E18" s="48">
        <v>3</v>
      </c>
      <c r="F18" s="49" t="s">
        <v>44</v>
      </c>
      <c r="G18" s="49" t="s">
        <v>44</v>
      </c>
      <c r="H18" s="23"/>
      <c r="I18" s="25"/>
      <c r="J18" s="48">
        <v>3</v>
      </c>
      <c r="K18" s="26"/>
    </row>
    <row r="19" s="2" customFormat="1" ht="73.5" customHeight="1" spans="1:11">
      <c r="A19" s="45"/>
      <c r="B19" s="50"/>
      <c r="C19" s="50"/>
      <c r="D19" s="47" t="s">
        <v>45</v>
      </c>
      <c r="E19" s="48">
        <v>3</v>
      </c>
      <c r="F19" s="49" t="s">
        <v>46</v>
      </c>
      <c r="G19" s="49" t="s">
        <v>47</v>
      </c>
      <c r="H19" s="23"/>
      <c r="I19" s="25"/>
      <c r="J19" s="48">
        <f>E19*0.5</f>
        <v>1.5</v>
      </c>
      <c r="K19" s="67" t="s">
        <v>48</v>
      </c>
    </row>
    <row r="20" s="2" customFormat="1" ht="69" customHeight="1" spans="1:11">
      <c r="A20" s="45"/>
      <c r="B20" s="50"/>
      <c r="C20" s="46" t="s">
        <v>49</v>
      </c>
      <c r="D20" s="47" t="s">
        <v>50</v>
      </c>
      <c r="E20" s="51">
        <v>13</v>
      </c>
      <c r="F20" s="49" t="s">
        <v>51</v>
      </c>
      <c r="G20" s="49" t="s">
        <v>51</v>
      </c>
      <c r="H20" s="23"/>
      <c r="I20" s="25"/>
      <c r="J20" s="51">
        <v>13</v>
      </c>
      <c r="K20" s="26"/>
    </row>
    <row r="21" s="2" customFormat="1" ht="68" customHeight="1" spans="1:11">
      <c r="A21" s="45"/>
      <c r="B21" s="50"/>
      <c r="C21" s="46" t="s">
        <v>52</v>
      </c>
      <c r="D21" s="47" t="s">
        <v>36</v>
      </c>
      <c r="E21" s="51">
        <f>12/5</f>
        <v>2.4</v>
      </c>
      <c r="F21" s="52" t="s">
        <v>53</v>
      </c>
      <c r="G21" s="52" t="s">
        <v>53</v>
      </c>
      <c r="H21" s="23"/>
      <c r="I21" s="25"/>
      <c r="J21" s="51">
        <f t="shared" ref="J21:J24" si="0">12/5</f>
        <v>2.4</v>
      </c>
      <c r="K21" s="26"/>
    </row>
    <row r="22" s="2" customFormat="1" ht="68" customHeight="1" spans="1:11">
      <c r="A22" s="45"/>
      <c r="B22" s="50"/>
      <c r="C22" s="50"/>
      <c r="D22" s="47" t="s">
        <v>39</v>
      </c>
      <c r="E22" s="51">
        <f t="shared" ref="E22:E25" si="1">12/5</f>
        <v>2.4</v>
      </c>
      <c r="F22" s="52" t="s">
        <v>53</v>
      </c>
      <c r="G22" s="52" t="s">
        <v>53</v>
      </c>
      <c r="H22" s="23"/>
      <c r="I22" s="25"/>
      <c r="J22" s="51">
        <f t="shared" si="0"/>
        <v>2.4</v>
      </c>
      <c r="K22" s="26"/>
    </row>
    <row r="23" s="2" customFormat="1" ht="68" customHeight="1" spans="1:11">
      <c r="A23" s="45"/>
      <c r="B23" s="50"/>
      <c r="C23" s="50"/>
      <c r="D23" s="47" t="s">
        <v>41</v>
      </c>
      <c r="E23" s="51">
        <f t="shared" si="1"/>
        <v>2.4</v>
      </c>
      <c r="F23" s="49" t="s">
        <v>53</v>
      </c>
      <c r="G23" s="49" t="s">
        <v>53</v>
      </c>
      <c r="H23" s="23"/>
      <c r="I23" s="25"/>
      <c r="J23" s="51">
        <f t="shared" si="0"/>
        <v>2.4</v>
      </c>
      <c r="K23" s="26"/>
    </row>
    <row r="24" s="2" customFormat="1" ht="68" customHeight="1" spans="1:11">
      <c r="A24" s="45"/>
      <c r="B24" s="50"/>
      <c r="C24" s="50"/>
      <c r="D24" s="47" t="s">
        <v>43</v>
      </c>
      <c r="E24" s="51">
        <f t="shared" si="1"/>
        <v>2.4</v>
      </c>
      <c r="F24" s="49" t="s">
        <v>53</v>
      </c>
      <c r="G24" s="49" t="s">
        <v>53</v>
      </c>
      <c r="H24" s="23"/>
      <c r="I24" s="25"/>
      <c r="J24" s="51">
        <f t="shared" si="0"/>
        <v>2.4</v>
      </c>
      <c r="K24" s="26"/>
    </row>
    <row r="25" s="2" customFormat="1" ht="68" customHeight="1" spans="1:11">
      <c r="A25" s="45"/>
      <c r="B25" s="50"/>
      <c r="C25" s="53"/>
      <c r="D25" s="47" t="s">
        <v>45</v>
      </c>
      <c r="E25" s="51">
        <f t="shared" si="1"/>
        <v>2.4</v>
      </c>
      <c r="F25" s="49" t="s">
        <v>54</v>
      </c>
      <c r="G25" s="49" t="s">
        <v>55</v>
      </c>
      <c r="H25" s="23"/>
      <c r="I25" s="25"/>
      <c r="J25" s="48">
        <f>E25*0.5</f>
        <v>1.2</v>
      </c>
      <c r="K25" s="67" t="s">
        <v>48</v>
      </c>
    </row>
    <row r="26" s="2" customFormat="1" ht="113" customHeight="1" spans="1:11">
      <c r="A26" s="45"/>
      <c r="B26" s="50"/>
      <c r="C26" s="46" t="s">
        <v>56</v>
      </c>
      <c r="D26" s="54" t="s">
        <v>57</v>
      </c>
      <c r="E26" s="26">
        <v>10</v>
      </c>
      <c r="F26" s="52" t="s">
        <v>58</v>
      </c>
      <c r="G26" s="52" t="s">
        <v>59</v>
      </c>
      <c r="H26" s="18" t="s">
        <v>60</v>
      </c>
      <c r="I26" s="20"/>
      <c r="J26" s="26">
        <v>10</v>
      </c>
      <c r="K26" s="26"/>
    </row>
    <row r="27" s="2" customFormat="1" ht="190" customHeight="1" spans="1:11">
      <c r="A27" s="45"/>
      <c r="B27" s="46" t="s">
        <v>61</v>
      </c>
      <c r="C27" s="46" t="s">
        <v>62</v>
      </c>
      <c r="D27" s="55" t="s">
        <v>63</v>
      </c>
      <c r="E27" s="26">
        <v>40</v>
      </c>
      <c r="F27" s="48" t="s">
        <v>64</v>
      </c>
      <c r="G27" s="48" t="s">
        <v>64</v>
      </c>
      <c r="H27" s="18" t="s">
        <v>65</v>
      </c>
      <c r="I27" s="20"/>
      <c r="J27" s="26">
        <v>35</v>
      </c>
      <c r="K27" s="26" t="s">
        <v>66</v>
      </c>
    </row>
    <row r="28" s="2" customFormat="1" ht="25.5" customHeight="1" spans="1:11">
      <c r="A28" s="56" t="s">
        <v>67</v>
      </c>
      <c r="B28" s="56"/>
      <c r="C28" s="56"/>
      <c r="D28" s="56"/>
      <c r="E28" s="56"/>
      <c r="F28" s="56"/>
      <c r="G28" s="56"/>
      <c r="H28" s="56"/>
      <c r="I28" s="56"/>
      <c r="J28" s="63">
        <f>J8+SUM(J15:J27)</f>
        <v>91.3360533218182</v>
      </c>
      <c r="K28" s="68"/>
    </row>
    <row r="29" s="3" customFormat="1" spans="1:1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="2" customFormat="1" spans="1:1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</row>
    <row r="31" s="2" customFormat="1" spans="1:1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</row>
    <row r="32" s="2" customFormat="1" spans="1:11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</row>
    <row r="33" s="2" customFormat="1" spans="1:11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6:I26"/>
    <mergeCell ref="H27:I27"/>
    <mergeCell ref="A28:I28"/>
    <mergeCell ref="A29:K29"/>
    <mergeCell ref="A30:K30"/>
    <mergeCell ref="A31:K31"/>
    <mergeCell ref="A32:K32"/>
    <mergeCell ref="A33:K33"/>
    <mergeCell ref="A12:A13"/>
    <mergeCell ref="A14:A27"/>
    <mergeCell ref="B15:B26"/>
    <mergeCell ref="C15:C19"/>
    <mergeCell ref="C21:C25"/>
    <mergeCell ref="K8:K11"/>
    <mergeCell ref="A7:C11"/>
    <mergeCell ref="H15:I25"/>
  </mergeCells>
  <pageMargins left="0.25" right="0.25" top="0.75" bottom="0.75" header="0.3" footer="0.3"/>
  <pageSetup paperSize="9" scale="5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2021-05-28T02:22:00Z</cp:lastPrinted>
  <dcterms:modified xsi:type="dcterms:W3CDTF">2021-06-02T06:32:04Z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