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'4.基建修缮类'!$A$1:$K$23</definedName>
  </definedNames>
  <calcPr calcId="144525"/>
</workbook>
</file>

<file path=xl/sharedStrings.xml><?xml version="1.0" encoding="utf-8"?>
<sst xmlns="http://schemas.openxmlformats.org/spreadsheetml/2006/main" count="73" uniqueCount="65">
  <si>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</si>
  <si>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</si>
  <si>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</si>
  <si>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2020年治超专项工程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</si>
  <si>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</si>
  <si>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</si>
  <si>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</si>
  <si>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</si>
  <si>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</si>
  <si>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</si>
  <si>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</si>
  <si>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</si>
  <si>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</si>
  <si>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</si>
  <si>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</si>
  <si>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</si>
  <si>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</si>
  <si>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</si>
  <si>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</si>
  <si>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</si>
  <si>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</si>
  <si>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</si>
  <si>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</si>
  <si>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</si>
  <si>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2020年完成密三路、密兴路、顺密路、西统路、京沈线、密古路6条公路非现场执法设备检定、设备性能核查工作，完成密三路石峨村非现场执法点位噪音改造工作，为处罚超载超限车辆提供重要保障及依据，提升公众出行服务能力，为市民出行提供便利。</t>
  </si>
  <si>
    <t>2020年完成了密三路、密兴路、顺密路、西统路、京沈线、密古路6条公路非现场执法设备检定、设备性能核查工作，完成密三路石峨村非现场执法点位噪音改造工作，为处罚超载超限车辆提供重要保障及依据，提升公众出行服务能力，为市民出行提供便利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</si>
  <si>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</si>
  <si>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</si>
  <si>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</si>
  <si>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</si>
  <si>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</si>
  <si>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</si>
  <si>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</si>
  <si>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</si>
  <si>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</si>
  <si>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</si>
  <si>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非现场执法设备点位检定及核查</t>
  </si>
  <si>
    <t>密三路、密兴路、顺密路、西统路、京沈线、密古路共计6处</t>
  </si>
  <si>
    <t>完成值达到指标值，记满分；未达到指标值，按B/A或A/B*该指标分值记分。(即较小的数/大数*该指标分值）</t>
  </si>
  <si>
    <t>密三路石峨村非现场执法点位噪音改造</t>
  </si>
  <si>
    <t>将该点位现有水泥混凝土路面铣刨加铺沥青混凝土，达到降低路面噪声</t>
  </si>
  <si>
    <t>质量指标
（13分）</t>
  </si>
  <si>
    <t>检定标准</t>
  </si>
  <si>
    <t>符合《动态公路车辆自动衡器国家计量检定规程》JJG907-2006的要求</t>
  </si>
  <si>
    <t>《公路工程质量检验评定标准》JTG F80-2012</t>
  </si>
  <si>
    <t>时效指标
（12分）</t>
  </si>
  <si>
    <t>检定时间</t>
  </si>
  <si>
    <t>全年2次强制检定，2次设备性能核查工作（半年一周期）6月份前完成1次检定、设备性能核查工作，12月份前完成第二次检定、设备性能核查工作</t>
  </si>
  <si>
    <t>1月至12月</t>
  </si>
  <si>
    <t>工程进度时间</t>
  </si>
  <si>
    <t>施工及监理招标时间：2020年6月；合同签订时间：2020年6月；项目施工时间：2020年7月-2020年8月；交工验收时间2020年8月</t>
  </si>
  <si>
    <t>施工及监理招标时间：2020年7月；合同签订时间：2020年7月；项目施工时间：2020年7月-2020年8月；交工验收时间2020年12月</t>
  </si>
  <si>
    <t>招标时间、合同签订时间、交工验收时间略有滞后</t>
  </si>
  <si>
    <t>成本指标
（10分）</t>
  </si>
  <si>
    <t>项目预算控制数</t>
  </si>
  <si>
    <t>49万元</t>
  </si>
  <si>
    <t>48.89096万元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</si>
  <si>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</si>
  <si>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</si>
  <si>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</si>
  <si>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</si>
  <si>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推进超载超限治理工作，实现24小时监测，提升路网运行监测能力，提高公路信息化管理与服务水平，为治理车辆超载超限行为，提供管理处罚依据，提升公众出行服务能力，为公众提供更好的安全便捷出现服务，社会满意度90%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</si>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</sst>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9" fillId="1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3" fillId="0" borderId="0"/>
    <xf numFmtId="0" fontId="0" fillId="32" borderId="23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34" fillId="31" borderId="22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0" borderId="0"/>
    <xf numFmtId="0" fontId="15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0" borderId="0"/>
    <xf numFmtId="0" fontId="15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2" fillId="0" borderId="0"/>
    <xf numFmtId="0" fontId="15" fillId="2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49" fontId="10" fillId="0" borderId="2" xfId="47" applyNumberFormat="1" applyFont="1" applyFill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49" fontId="10" fillId="0" borderId="2" xfId="47" applyNumberFormat="1" applyFont="1" applyBorder="1" applyAlignment="1">
      <alignment vertical="center" wrapText="1"/>
    </xf>
    <xf numFmtId="9" fontId="7" fillId="0" borderId="8" xfId="58" applyNumberFormat="1" applyFont="1" applyFill="1" applyBorder="1" applyAlignment="1">
      <alignment horizontal="left"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28"/>
  <sheetViews>
    <sheetView tabSelected="1" view="pageBreakPreview" zoomScale="85" zoomScaleNormal="85" zoomScaleSheetLayoutView="85" topLeftCell="B1" workbookViewId="0">
      <selection activeCell="H22" sqref="H22:I22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7.3727272727273" style="5" customWidth="1"/>
    <col min="6" max="6" width="18" style="5" customWidth="1"/>
    <col min="7" max="7" width="17.2545454545455" style="6" customWidth="1"/>
    <col min="8" max="8" width="15.5" customWidth="1"/>
    <col min="9" max="9" width="13.8727272727273" customWidth="1"/>
    <col min="10" max="10" width="8.5" style="7" customWidth="1"/>
    <col min="11" max="11" width="22.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4"/>
      <c r="H4" s="12"/>
      <c r="I4" s="12"/>
      <c r="J4" s="73"/>
      <c r="K4" s="12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3" customFormat="1" ht="26.2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6" t="s">
        <v>12</v>
      </c>
      <c r="I7" s="25" t="s">
        <v>13</v>
      </c>
      <c r="J7" s="25" t="s">
        <v>14</v>
      </c>
      <c r="K7" s="30" t="s">
        <v>15</v>
      </c>
    </row>
    <row r="8" s="3" customFormat="1" ht="20.25" customHeight="1" spans="1:11">
      <c r="A8" s="27"/>
      <c r="B8" s="28"/>
      <c r="C8" s="29"/>
      <c r="D8" s="24" t="s">
        <v>16</v>
      </c>
      <c r="E8" s="30">
        <v>28</v>
      </c>
      <c r="F8" s="30">
        <v>49</v>
      </c>
      <c r="G8" s="30">
        <v>48.89096</v>
      </c>
      <c r="H8" s="30">
        <v>10</v>
      </c>
      <c r="I8" s="74">
        <f>+G8/F8</f>
        <v>0.997774693877551</v>
      </c>
      <c r="J8" s="25">
        <f>IF(H8*I8&lt;10,H8*I8,10)</f>
        <v>9.97774693877551</v>
      </c>
      <c r="K8" s="75" t="s">
        <v>17</v>
      </c>
    </row>
    <row r="9" s="3" customFormat="1" ht="20.25" customHeight="1" spans="1:11">
      <c r="A9" s="27"/>
      <c r="B9" s="28"/>
      <c r="C9" s="29"/>
      <c r="D9" s="31" t="s">
        <v>18</v>
      </c>
      <c r="E9" s="30">
        <v>28</v>
      </c>
      <c r="F9" s="30">
        <v>49</v>
      </c>
      <c r="G9" s="30">
        <v>48.89096</v>
      </c>
      <c r="H9" s="30">
        <v>10</v>
      </c>
      <c r="I9" s="74">
        <f>+G9/F9</f>
        <v>0.997774693877551</v>
      </c>
      <c r="J9" s="25">
        <f>IF(H9*I9&lt;10,H9*I9,10)</f>
        <v>9.97774693877551</v>
      </c>
      <c r="K9" s="76"/>
    </row>
    <row r="10" s="3" customFormat="1" ht="20.25" customHeight="1" spans="1:11">
      <c r="A10" s="27"/>
      <c r="B10" s="28"/>
      <c r="C10" s="29"/>
      <c r="D10" s="31" t="s">
        <v>19</v>
      </c>
      <c r="E10" s="32"/>
      <c r="F10" s="30"/>
      <c r="G10" s="30"/>
      <c r="H10" s="30"/>
      <c r="I10" s="30"/>
      <c r="J10" s="25"/>
      <c r="K10" s="76"/>
    </row>
    <row r="11" s="3" customFormat="1" ht="20.25" customHeight="1" spans="1:11">
      <c r="A11" s="33"/>
      <c r="B11" s="34"/>
      <c r="C11" s="35"/>
      <c r="D11" s="31" t="s">
        <v>20</v>
      </c>
      <c r="E11" s="36"/>
      <c r="F11" s="30"/>
      <c r="G11" s="30"/>
      <c r="H11" s="30"/>
      <c r="I11" s="30"/>
      <c r="J11" s="25"/>
      <c r="K11" s="77"/>
    </row>
    <row r="12" s="3" customFormat="1" ht="24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78"/>
    </row>
    <row r="13" s="3" customFormat="1" ht="75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3" customFormat="1" ht="25.5" customHeight="1" spans="1:11">
      <c r="A14" s="46" t="s">
        <v>26</v>
      </c>
      <c r="B14" s="47" t="s">
        <v>27</v>
      </c>
      <c r="C14" s="48" t="s">
        <v>28</v>
      </c>
      <c r="D14" s="48" t="s">
        <v>29</v>
      </c>
      <c r="E14" s="48" t="s">
        <v>30</v>
      </c>
      <c r="F14" s="47" t="s">
        <v>31</v>
      </c>
      <c r="G14" s="30" t="s">
        <v>32</v>
      </c>
      <c r="H14" s="49" t="s">
        <v>15</v>
      </c>
      <c r="I14" s="79"/>
      <c r="J14" s="80" t="s">
        <v>14</v>
      </c>
      <c r="K14" s="47" t="s">
        <v>33</v>
      </c>
    </row>
    <row r="15" s="3" customFormat="1" ht="56" spans="1:11">
      <c r="A15" s="50"/>
      <c r="B15" s="51" t="s">
        <v>34</v>
      </c>
      <c r="C15" s="52" t="s">
        <v>35</v>
      </c>
      <c r="D15" s="53" t="s">
        <v>36</v>
      </c>
      <c r="E15" s="54">
        <v>7.5</v>
      </c>
      <c r="F15" s="55" t="s">
        <v>37</v>
      </c>
      <c r="G15" s="55" t="s">
        <v>37</v>
      </c>
      <c r="H15" s="56" t="s">
        <v>38</v>
      </c>
      <c r="I15" s="81"/>
      <c r="J15" s="54">
        <v>7.5</v>
      </c>
      <c r="K15" s="48"/>
    </row>
    <row r="16" s="3" customFormat="1" ht="56" spans="1:11">
      <c r="A16" s="50"/>
      <c r="B16" s="57"/>
      <c r="C16" s="58"/>
      <c r="D16" s="53" t="s">
        <v>39</v>
      </c>
      <c r="E16" s="54">
        <v>7.5</v>
      </c>
      <c r="F16" s="55" t="s">
        <v>40</v>
      </c>
      <c r="G16" s="55" t="s">
        <v>40</v>
      </c>
      <c r="H16" s="59"/>
      <c r="I16" s="82"/>
      <c r="J16" s="54">
        <v>7.5</v>
      </c>
      <c r="K16" s="48"/>
    </row>
    <row r="17" s="3" customFormat="1" ht="70" spans="1:11">
      <c r="A17" s="50"/>
      <c r="B17" s="57"/>
      <c r="C17" s="60" t="s">
        <v>41</v>
      </c>
      <c r="D17" s="61" t="s">
        <v>42</v>
      </c>
      <c r="E17" s="54">
        <v>6.5</v>
      </c>
      <c r="F17" s="55" t="s">
        <v>43</v>
      </c>
      <c r="G17" s="55" t="s">
        <v>43</v>
      </c>
      <c r="H17" s="59"/>
      <c r="I17" s="82"/>
      <c r="J17" s="54">
        <v>6.5</v>
      </c>
      <c r="K17" s="47"/>
    </row>
    <row r="18" s="3" customFormat="1" ht="42" spans="1:11">
      <c r="A18" s="50"/>
      <c r="B18" s="57"/>
      <c r="C18" s="60"/>
      <c r="D18" s="61" t="s">
        <v>39</v>
      </c>
      <c r="E18" s="54">
        <v>6.5</v>
      </c>
      <c r="F18" s="62" t="s">
        <v>44</v>
      </c>
      <c r="G18" s="62" t="s">
        <v>44</v>
      </c>
      <c r="H18" s="59"/>
      <c r="I18" s="82"/>
      <c r="J18" s="54">
        <v>6.5</v>
      </c>
      <c r="K18" s="47"/>
    </row>
    <row r="19" s="3" customFormat="1" ht="125" customHeight="1" spans="1:11">
      <c r="A19" s="50"/>
      <c r="B19" s="57"/>
      <c r="C19" s="52" t="s">
        <v>45</v>
      </c>
      <c r="D19" s="53" t="s">
        <v>46</v>
      </c>
      <c r="E19" s="48">
        <v>6</v>
      </c>
      <c r="F19" s="63" t="s">
        <v>47</v>
      </c>
      <c r="G19" s="64" t="s">
        <v>48</v>
      </c>
      <c r="H19" s="59"/>
      <c r="I19" s="82"/>
      <c r="J19" s="48">
        <v>6</v>
      </c>
      <c r="K19" s="48"/>
    </row>
    <row r="20" s="3" customFormat="1" ht="120.75" customHeight="1" spans="1:11">
      <c r="A20" s="50"/>
      <c r="B20" s="57"/>
      <c r="C20" s="58"/>
      <c r="D20" s="53" t="s">
        <v>49</v>
      </c>
      <c r="E20" s="48">
        <v>6</v>
      </c>
      <c r="F20" s="63" t="s">
        <v>50</v>
      </c>
      <c r="G20" s="63" t="s">
        <v>51</v>
      </c>
      <c r="H20" s="59"/>
      <c r="I20" s="82"/>
      <c r="J20" s="48">
        <f>E20*3/4</f>
        <v>4.5</v>
      </c>
      <c r="K20" s="47" t="s">
        <v>52</v>
      </c>
    </row>
    <row r="21" s="3" customFormat="1" ht="52.5" customHeight="1" spans="1:11">
      <c r="A21" s="50"/>
      <c r="B21" s="57"/>
      <c r="C21" s="51" t="s">
        <v>53</v>
      </c>
      <c r="D21" s="65" t="s">
        <v>54</v>
      </c>
      <c r="E21" s="48">
        <v>10</v>
      </c>
      <c r="F21" s="54" t="s">
        <v>55</v>
      </c>
      <c r="G21" s="54" t="s">
        <v>56</v>
      </c>
      <c r="H21" s="56" t="s">
        <v>57</v>
      </c>
      <c r="I21" s="81"/>
      <c r="J21" s="48">
        <v>10</v>
      </c>
      <c r="K21" s="48"/>
    </row>
    <row r="22" s="3" customFormat="1" ht="198" customHeight="1" spans="1:11">
      <c r="A22" s="50"/>
      <c r="B22" s="66" t="s">
        <v>58</v>
      </c>
      <c r="C22" s="51" t="s">
        <v>59</v>
      </c>
      <c r="D22" s="67" t="s">
        <v>60</v>
      </c>
      <c r="E22" s="48">
        <v>40</v>
      </c>
      <c r="F22" s="55" t="s">
        <v>61</v>
      </c>
      <c r="G22" s="55" t="s">
        <v>61</v>
      </c>
      <c r="H22" s="56" t="s">
        <v>62</v>
      </c>
      <c r="I22" s="81"/>
      <c r="J22" s="48">
        <v>35</v>
      </c>
      <c r="K22" s="48" t="s">
        <v>63</v>
      </c>
    </row>
    <row r="23" s="3" customFormat="1" ht="20.25" customHeight="1" spans="1:11">
      <c r="A23" s="68" t="s">
        <v>64</v>
      </c>
      <c r="B23" s="68"/>
      <c r="C23" s="68"/>
      <c r="D23" s="68"/>
      <c r="E23" s="68"/>
      <c r="F23" s="68"/>
      <c r="G23" s="68"/>
      <c r="H23" s="68"/>
      <c r="I23" s="68"/>
      <c r="J23" s="80">
        <f>J8+SUM(J15:J22)</f>
        <v>93.4777469387755</v>
      </c>
      <c r="K23" s="83"/>
    </row>
    <row r="24" s="4" customFormat="1" ht="15" spans="1:11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0"/>
    </row>
    <row r="25" s="3" customFormat="1" ht="15" spans="1:11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</row>
    <row r="26" s="3" customFormat="1" ht="15" spans="1:11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</row>
    <row r="27" s="3" customFormat="1" ht="15" spans="1:11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</row>
    <row r="28" s="3" customFormat="1" ht="15" spans="1:11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5:C16"/>
    <mergeCell ref="C17:C18"/>
    <mergeCell ref="C19:C20"/>
    <mergeCell ref="K8:K11"/>
    <mergeCell ref="H15:I20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