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'12.综合类'!$A$1:$K$20</definedName>
  </definedNames>
  <calcPr calcId="144525"/>
</workbook>
</file>

<file path=xl/sharedStrings.xml><?xml version="1.0" encoding="utf-8"?>
<sst xmlns="http://schemas.openxmlformats.org/spreadsheetml/2006/main" count="64" uniqueCount="60">
  <si>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</si>
  <si>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</si>
  <si>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</si>
  <si>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2020年隧道提质升级工程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</si>
  <si>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</si>
  <si>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</si>
  <si>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</si>
  <si>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北京市交通委员会门头沟公路分局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</si>
  <si>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</si>
  <si>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</si>
  <si>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</si>
  <si>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</si>
  <si>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</si>
  <si>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</si>
  <si>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</si>
  <si>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</si>
  <si>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</si>
  <si>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</si>
  <si>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</si>
  <si>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</si>
  <si>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</si>
  <si>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</si>
  <si>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</si>
  <si>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</si>
  <si>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2019年-2020年）：按照京交公管发〔2019〕26号《北京市交通委员会关于下达2020年度普通公路养护资金计划的通知》的要求，完成门头沟区普通公路隧道的照明设施改造、交通安全设施改造、监控设施改造、电缆埋（敷）设、系统调试（系统集成）、交通导行及防雷接地等工作，延长隧道设施的使用寿命，提高隧道设施对车辆行驶及行人的服务能力，有效增强隧道的通行能力，为周边居民提供保障性服务。项目期预算资金总额781万元，其中，2019年预算资金443万元，2020年预算资金338万元。
年度目标：2020年年底全部完工，可提高全路网现代化管理与服务水平，提升道路通行能力，延长设备的使用寿命，提高设备使用效率；保证道路交通运营安全，为出行公众提供良好的道路交通信息。</t>
  </si>
  <si>
    <t>按照京交公管发〔2019〕26号《北京市交通委员会关于下达2020年度普通公路养护资金计划的通知》的要求，完成门头沟区普通公路隧道的照明设施改造、交通安全设施改造、监控设施改造、电缆埋（敷）设、系统调试（系统集成）、交通导行及防雷接地等工作，延长隧道设施的使用寿命，提高隧道设施对车辆行驶及行人的服务能力，增强隧道的通行能力、为周边居民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</si>
  <si>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</si>
  <si>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</si>
  <si>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</si>
  <si>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</si>
  <si>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</si>
  <si>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</si>
  <si>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</si>
  <si>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</si>
  <si>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</si>
  <si>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</si>
  <si>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隧道提质升级数量</t>
  </si>
  <si>
    <t>本次涉及改造的隧道共9座，主要分布在G108京昆路、G109京拉路、X010下安路和X022双大路，其中，长隧道2座，中隧道2座，短隧道5座。隧道名称分别是潭柘寺隧道（出京方向）、潭柘寺隧道（进京方向）、苛萝坨隧道（出京方向）、苛萝坨隧道（进京方向）、东方红隧道、黎园岭隧道、柏峪隧道、松树岭隧道、担礼隧道。主要施工内容包括：隧道照明设施改造、隧道交通安全设施改造、隧道监控设施改造、电缆埋、敷设、系统调试（系统集成）、交通导行及防雷接地等</t>
  </si>
  <si>
    <t>9座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</si>
  <si>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</si>
  <si>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</si>
  <si>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</si>
  <si>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根据《公路工程质量检验评定标准》要求，工程质量达到合格标准</t>
  </si>
  <si>
    <t>时效指标
（12分）</t>
  </si>
  <si>
    <t>工程完工</t>
  </si>
  <si>
    <t>施工及监理招标时间：2019年10月；合同签订时间：2019年11月；项目施工时间：2019年12月-2020年9月；交工验收时间：2020年10月底</t>
  </si>
  <si>
    <t>施工及监理招标时间：2019年10月
合同签订时间：2019年11月
项目施工时间：2019年12月01日-2020年10月15日
交工验收时间：2020年12月</t>
  </si>
  <si>
    <t>工程完工时间及验收滞后</t>
  </si>
  <si>
    <t>成本指标
（10分）</t>
  </si>
  <si>
    <t>预算控制数</t>
  </si>
  <si>
    <t>338万元</t>
  </si>
  <si>
    <t>274万元</t>
  </si>
  <si>
    <t>在预算控制范围内得满分，超出预算按A/B*该指标分值计分</t>
  </si>
  <si>
    <t>效
果
指
标
(40分)</t>
  </si>
  <si>
    <t>效益指标
（40分）</t>
  </si>
  <si>
    <t>社会效益</t>
  </si>
  <si>
    <t>提高全路网现代化管理与服务水平，提升道路通行能力，延长设备的使用寿命，提高设备使用效率；保证道路交通运营安全，为出行公众提供良好的道路交通信息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</si>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</sst>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/>
    <xf numFmtId="0" fontId="0" fillId="20" borderId="21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0" fontId="25" fillId="24" borderId="17" applyNumberFormat="0" applyAlignment="0" applyProtection="0">
      <alignment vertical="center"/>
    </xf>
    <xf numFmtId="0" fontId="27" fillId="32" borderId="23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0"/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0" borderId="0"/>
    <xf numFmtId="0" fontId="10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0" borderId="0"/>
    <xf numFmtId="0" fontId="10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0" borderId="0"/>
    <xf numFmtId="0" fontId="2" fillId="0" borderId="0">
      <alignment vertical="center"/>
    </xf>
    <xf numFmtId="0" fontId="2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2" fillId="0" borderId="0"/>
    <xf numFmtId="0" fontId="32" fillId="0" borderId="0">
      <alignment vertical="center"/>
    </xf>
    <xf numFmtId="0" fontId="30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8" xfId="54" applyFont="1" applyBorder="1" applyAlignment="1">
      <alignment horizontal="center" vertical="center" wrapText="1"/>
    </xf>
    <xf numFmtId="0" fontId="8" fillId="0" borderId="8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justify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8" xfId="47" applyFont="1" applyBorder="1" applyAlignment="1">
      <alignment horizontal="left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57" fontId="2" fillId="0" borderId="8" xfId="58" applyNumberFormat="1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justify" vertical="center" wrapText="1"/>
    </xf>
    <xf numFmtId="0" fontId="8" fillId="0" borderId="2" xfId="47" applyFont="1" applyBorder="1" applyAlignment="1">
      <alignment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85" zoomScaleNormal="70" zoomScaleSheetLayoutView="85" topLeftCell="A6" workbookViewId="0">
      <selection activeCell="B13" sqref="B13:F13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21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2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338</v>
      </c>
      <c r="F8" s="26">
        <v>274</v>
      </c>
      <c r="G8" s="26">
        <v>274</v>
      </c>
      <c r="H8" s="26">
        <v>10</v>
      </c>
      <c r="I8" s="63">
        <f>+G8/F8</f>
        <v>1</v>
      </c>
      <c r="J8" s="22">
        <f>IF(H8*I8&lt;10,H8*I8,10)</f>
        <v>10</v>
      </c>
      <c r="K8" s="64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338</v>
      </c>
      <c r="F9" s="26">
        <v>274</v>
      </c>
      <c r="G9" s="26">
        <v>274</v>
      </c>
      <c r="H9" s="26"/>
      <c r="I9" s="63"/>
      <c r="J9" s="22"/>
      <c r="K9" s="65"/>
    </row>
    <row r="10" s="2" customFormat="1" ht="18" customHeight="1" spans="1:11">
      <c r="A10" s="23"/>
      <c r="B10" s="24"/>
      <c r="C10" s="25"/>
      <c r="D10" s="27" t="s">
        <v>19</v>
      </c>
      <c r="E10" s="26"/>
      <c r="F10" s="26"/>
      <c r="G10" s="26"/>
      <c r="H10" s="26"/>
      <c r="I10" s="26"/>
      <c r="J10" s="66"/>
      <c r="K10" s="65"/>
    </row>
    <row r="11" s="2" customFormat="1" ht="21.75" customHeight="1" spans="1:11">
      <c r="A11" s="28"/>
      <c r="B11" s="29"/>
      <c r="C11" s="30"/>
      <c r="D11" s="27" t="s">
        <v>20</v>
      </c>
      <c r="E11" s="31"/>
      <c r="F11" s="21"/>
      <c r="G11" s="32"/>
      <c r="H11" s="26"/>
      <c r="I11" s="26"/>
      <c r="J11" s="66"/>
      <c r="K11" s="67"/>
    </row>
    <row r="12" s="2" customFormat="1" ht="25.5" customHeight="1" spans="1:11">
      <c r="A12" s="33" t="s">
        <v>21</v>
      </c>
      <c r="B12" s="34" t="s">
        <v>22</v>
      </c>
      <c r="C12" s="35"/>
      <c r="D12" s="35"/>
      <c r="E12" s="35"/>
      <c r="F12" s="36"/>
      <c r="G12" s="34" t="s">
        <v>23</v>
      </c>
      <c r="H12" s="37"/>
      <c r="I12" s="37"/>
      <c r="J12" s="37"/>
      <c r="K12" s="68"/>
    </row>
    <row r="13" s="2" customFormat="1" ht="128" customHeight="1" spans="1:11">
      <c r="A13" s="38"/>
      <c r="B13" s="39" t="s">
        <v>24</v>
      </c>
      <c r="C13" s="40"/>
      <c r="D13" s="40"/>
      <c r="E13" s="40"/>
      <c r="F13" s="41"/>
      <c r="G13" s="39" t="s">
        <v>25</v>
      </c>
      <c r="H13" s="40"/>
      <c r="I13" s="40"/>
      <c r="J13" s="40"/>
      <c r="K13" s="41"/>
    </row>
    <row r="14" s="2" customFormat="1" ht="25.9" customHeight="1" spans="1:11">
      <c r="A14" s="33" t="s">
        <v>26</v>
      </c>
      <c r="B14" s="42" t="s">
        <v>27</v>
      </c>
      <c r="C14" s="26" t="s">
        <v>28</v>
      </c>
      <c r="D14" s="26" t="s">
        <v>29</v>
      </c>
      <c r="E14" s="26" t="s">
        <v>30</v>
      </c>
      <c r="F14" s="42" t="s">
        <v>31</v>
      </c>
      <c r="G14" s="26" t="s">
        <v>32</v>
      </c>
      <c r="H14" s="43" t="s">
        <v>15</v>
      </c>
      <c r="I14" s="69"/>
      <c r="J14" s="66" t="s">
        <v>14</v>
      </c>
      <c r="K14" s="42" t="s">
        <v>33</v>
      </c>
    </row>
    <row r="15" s="2" customFormat="1" ht="317" customHeight="1" spans="1:11">
      <c r="A15" s="44"/>
      <c r="B15" s="45" t="s">
        <v>34</v>
      </c>
      <c r="C15" s="46" t="s">
        <v>35</v>
      </c>
      <c r="D15" s="47" t="s">
        <v>36</v>
      </c>
      <c r="E15" s="48">
        <v>15</v>
      </c>
      <c r="F15" s="49" t="s">
        <v>37</v>
      </c>
      <c r="G15" s="48" t="s">
        <v>38</v>
      </c>
      <c r="H15" s="50" t="s">
        <v>39</v>
      </c>
      <c r="I15" s="70"/>
      <c r="J15" s="48">
        <v>15</v>
      </c>
      <c r="K15" s="26"/>
    </row>
    <row r="16" s="2" customFormat="1" ht="53.25" customHeight="1" spans="1:11">
      <c r="A16" s="44"/>
      <c r="B16" s="51"/>
      <c r="C16" s="46" t="s">
        <v>40</v>
      </c>
      <c r="D16" s="52" t="s">
        <v>41</v>
      </c>
      <c r="E16" s="53">
        <v>13</v>
      </c>
      <c r="F16" s="48" t="s">
        <v>42</v>
      </c>
      <c r="G16" s="48" t="s">
        <v>42</v>
      </c>
      <c r="H16" s="54"/>
      <c r="I16" s="71"/>
      <c r="J16" s="48">
        <v>13</v>
      </c>
      <c r="K16" s="26"/>
    </row>
    <row r="17" s="2" customFormat="1" ht="132.75" customHeight="1" spans="1:11">
      <c r="A17" s="44"/>
      <c r="B17" s="51"/>
      <c r="C17" s="46" t="s">
        <v>43</v>
      </c>
      <c r="D17" s="47" t="s">
        <v>44</v>
      </c>
      <c r="E17" s="26">
        <v>12</v>
      </c>
      <c r="F17" s="55" t="s">
        <v>45</v>
      </c>
      <c r="G17" s="49" t="s">
        <v>46</v>
      </c>
      <c r="H17" s="56"/>
      <c r="I17" s="72"/>
      <c r="J17" s="48">
        <v>10</v>
      </c>
      <c r="K17" s="42" t="s">
        <v>47</v>
      </c>
    </row>
    <row r="18" s="2" customFormat="1" ht="51.75" customHeight="1" spans="1:11">
      <c r="A18" s="44"/>
      <c r="B18" s="51"/>
      <c r="C18" s="45" t="s">
        <v>48</v>
      </c>
      <c r="D18" s="57" t="s">
        <v>49</v>
      </c>
      <c r="E18" s="26">
        <v>10</v>
      </c>
      <c r="F18" s="58" t="s">
        <v>50</v>
      </c>
      <c r="G18" s="58" t="s">
        <v>51</v>
      </c>
      <c r="H18" s="18" t="s">
        <v>52</v>
      </c>
      <c r="I18" s="20"/>
      <c r="J18" s="48">
        <v>10</v>
      </c>
      <c r="K18" s="26"/>
    </row>
    <row r="19" s="2" customFormat="1" ht="298" customHeight="1" spans="1:11">
      <c r="A19" s="44"/>
      <c r="B19" s="45" t="s">
        <v>53</v>
      </c>
      <c r="C19" s="45" t="s">
        <v>54</v>
      </c>
      <c r="D19" s="57" t="s">
        <v>55</v>
      </c>
      <c r="E19" s="26">
        <v>40</v>
      </c>
      <c r="F19" s="49" t="s">
        <v>56</v>
      </c>
      <c r="G19" s="49" t="s">
        <v>56</v>
      </c>
      <c r="H19" s="18" t="s">
        <v>57</v>
      </c>
      <c r="I19" s="20"/>
      <c r="J19" s="48">
        <v>35</v>
      </c>
      <c r="K19" s="42" t="s">
        <v>58</v>
      </c>
    </row>
    <row r="20" s="2" customFormat="1" ht="25.5" customHeight="1" spans="1:11">
      <c r="A20" s="59" t="s">
        <v>59</v>
      </c>
      <c r="B20" s="59"/>
      <c r="C20" s="59"/>
      <c r="D20" s="59"/>
      <c r="E20" s="59"/>
      <c r="F20" s="59"/>
      <c r="G20" s="59"/>
      <c r="H20" s="59"/>
      <c r="I20" s="59"/>
      <c r="J20" s="66">
        <f>J8+SUM(J15:J19)</f>
        <v>93</v>
      </c>
      <c r="K20" s="32"/>
    </row>
    <row r="21" s="3" customFormat="1" spans="1:11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="2" customFormat="1" spans="1:11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="2" customFormat="1" spans="1:11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</row>
    <row r="24" s="2" customFormat="1" spans="1:1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="2" customFormat="1" spans="1:11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ageMargins left="0.354330708661417" right="0.354330708661417" top="0.393700787401575" bottom="0.393700787401575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