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<sst xmlns="http://schemas.openxmlformats.org/spreadsheetml/2006/main" count="81" uniqueCount="75">
  <si>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</si>
  <si>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</si>
  <si>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</si>
  <si>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北京市交通运输数据资源交换共享与应用平台工程建设项目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</si>
  <si>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</si>
  <si>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</si>
  <si>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</si>
  <si>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</si>
  <si>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</si>
  <si>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</si>
  <si>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</si>
  <si>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</si>
  <si>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</si>
  <si>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</si>
  <si>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</si>
  <si>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</si>
  <si>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</si>
  <si>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</si>
  <si>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</si>
  <si>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</si>
  <si>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</si>
  <si>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</si>
  <si>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</si>
  <si>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</si>
  <si>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2020年）：1.完成交通委内政务信息资源梳理工作；2.完成多级交通信息资源目录管理系统建设工作；3.完成交通委交通信息资源交换共享系统建设工作。项目期预算资金总额1732.96万元，其中，2018年预算资金597.26‬万元，2019年预算资金670.48万元，2020年预算资金465.22万元。
年度目标：1.完成多级交通信息资源目录管理系统建设工作；2.完成交通信息资源交换共享系统建设工作；3.完成项目试运行和验收工作。</t>
  </si>
  <si>
    <t>本项目已完成全部项目内容，具体包括：1.完成交通委内政务信息资源梳理工作；2.完成多级交通信息资源目录管理系统建设工作；3.完成交通委交通信息资源交换共享系统建设工作。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</si>
  <si>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</si>
  <si>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</si>
  <si>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</si>
  <si>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</si>
  <si>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</si>
  <si>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</si>
  <si>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</si>
  <si>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</si>
  <si>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</si>
  <si>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</si>
  <si>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研发多级交通信息资源目录管理系统</t>
  </si>
  <si>
    <t>1套</t>
  </si>
  <si>
    <t>完成值达到指标值，记满分；未达到指标值，按B/A或A/B*该指标分值记分。(即较小的数/大数*该指标分值）</t>
  </si>
  <si>
    <t>研发共享交换服务系统</t>
  </si>
  <si>
    <t>2套（委本级+执法总队）</t>
  </si>
  <si>
    <t>2套</t>
  </si>
  <si>
    <t>政务云部署云主机个数</t>
  </si>
  <si>
    <t>≥4个</t>
  </si>
  <si>
    <t>10个</t>
  </si>
  <si>
    <t>质量指标
（13分）</t>
  </si>
  <si>
    <t>系统验收合格率</t>
  </si>
  <si>
    <t>100%</t>
  </si>
  <si>
    <t>系统部署、软件开发效果</t>
  </si>
  <si>
    <t>符合交通运输部《交通运输数据资源交换共享与开放应用平台省级工程建设指南》文件和规划</t>
  </si>
  <si>
    <t>符合</t>
  </si>
  <si>
    <t>时效指标
（12分）</t>
  </si>
  <si>
    <t>第一包初步验收时间</t>
  </si>
  <si>
    <r>
      <rPr>
        <sz val="11"/>
        <rFont val="宋体"/>
        <charset val="134"/>
        <scheme val="minor"/>
      </rPr>
      <t>20</t>
    </r>
    <r>
      <rPr>
        <sz val="11"/>
        <rFont val="宋体"/>
        <charset val="134"/>
      </rPr>
      <t>20年6月前</t>
    </r>
  </si>
  <si>
    <r>
      <rPr>
        <sz val="11"/>
        <rFont val="宋体"/>
        <charset val="134"/>
        <scheme val="minor"/>
      </rPr>
      <t>20</t>
    </r>
    <r>
      <rPr>
        <sz val="11"/>
        <rFont val="宋体"/>
        <charset val="134"/>
      </rPr>
      <t>20年5月29日</t>
    </r>
  </si>
  <si>
    <t>执法总队共享服务系统招标采购时间</t>
  </si>
  <si>
    <r>
      <rPr>
        <sz val="11"/>
        <rFont val="宋体"/>
        <charset val="134"/>
        <scheme val="minor"/>
      </rPr>
      <t>20</t>
    </r>
    <r>
      <rPr>
        <sz val="11"/>
        <rFont val="宋体"/>
        <charset val="134"/>
      </rPr>
      <t>20年5月15日</t>
    </r>
  </si>
  <si>
    <t>竣工验收时间</t>
  </si>
  <si>
    <r>
      <rPr>
        <sz val="11"/>
        <rFont val="宋体"/>
        <charset val="134"/>
        <scheme val="minor"/>
      </rPr>
      <t>2020年</t>
    </r>
    <r>
      <rPr>
        <sz val="11"/>
        <rFont val="宋体"/>
        <charset val="134"/>
      </rPr>
      <t>12月前</t>
    </r>
  </si>
  <si>
    <r>
      <rPr>
        <sz val="11"/>
        <rFont val="宋体"/>
        <charset val="134"/>
        <scheme val="minor"/>
      </rPr>
      <t>2020年</t>
    </r>
    <r>
      <rPr>
        <sz val="11"/>
        <rFont val="宋体"/>
        <charset val="134"/>
      </rPr>
      <t>12月10日</t>
    </r>
  </si>
  <si>
    <t>资金支付时间</t>
  </si>
  <si>
    <t>按照合同约定时间予以支付</t>
  </si>
  <si>
    <t>成本指标
（10分）</t>
  </si>
  <si>
    <t>项目预算控制数</t>
  </si>
  <si>
    <t>465.22万元</t>
  </si>
  <si>
    <t>463.22万元</t>
  </si>
  <si>
    <t>在预算控制范围内得满分，超出预算按A/B*该指标分值计分</t>
  </si>
  <si>
    <t>效
果
指
标
(40分)</t>
  </si>
  <si>
    <t>效益指标
（40分）</t>
  </si>
  <si>
    <t>行业内信息共享方面</t>
  </si>
  <si>
    <t>促进行业内信息共享交换标准、规范和协议的建立，提升行业内信息资源共享能力</t>
  </si>
  <si>
    <t>达到预期指标且效果较好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</si>
  <si>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</si>
  <si>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效益指标不明确，证明材料不充分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</si>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</sst>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0000"/>
    <numFmt numFmtId="177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1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/>
    <xf numFmtId="0" fontId="0" fillId="25" borderId="24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18" borderId="21" applyNumberFormat="0" applyAlignment="0" applyProtection="0">
      <alignment vertical="center"/>
    </xf>
    <xf numFmtId="0" fontId="23" fillId="18" borderId="19" applyNumberFormat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/>
    <xf numFmtId="0" fontId="14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0" borderId="0"/>
    <xf numFmtId="0" fontId="14" fillId="3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0" borderId="0"/>
    <xf numFmtId="0" fontId="14" fillId="1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12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177" fontId="2" fillId="0" borderId="8" xfId="0" applyNumberFormat="1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2" borderId="1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8" fillId="2" borderId="11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255"/>
    </xf>
    <xf numFmtId="0" fontId="10" fillId="0" borderId="14" xfId="54" applyFont="1" applyBorder="1" applyAlignment="1">
      <alignment horizontal="center" vertical="center" wrapText="1"/>
    </xf>
    <xf numFmtId="0" fontId="10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10" fillId="0" borderId="16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49" fontId="8" fillId="3" borderId="8" xfId="54" applyNumberFormat="1" applyFont="1" applyFill="1" applyBorder="1" applyAlignment="1">
      <alignment horizontal="center" vertical="center" wrapText="1"/>
    </xf>
    <xf numFmtId="49" fontId="8" fillId="3" borderId="14" xfId="54" applyNumberFormat="1" applyFont="1" applyFill="1" applyBorder="1" applyAlignment="1">
      <alignment horizontal="left" vertical="center" wrapText="1"/>
    </xf>
    <xf numFmtId="49" fontId="8" fillId="3" borderId="14" xfId="54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3" borderId="8" xfId="54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3" borderId="15" xfId="54" applyNumberFormat="1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6" zoomScaleNormal="85" zoomScaleSheetLayoutView="86" workbookViewId="0">
      <selection activeCell="E8" sqref="E8:G9"/>
    </sheetView>
  </sheetViews>
  <sheetFormatPr defaultColWidth="9" defaultRowHeight="14"/>
  <cols>
    <col min="1" max="1" width="4.12727272727273" customWidth="1"/>
    <col min="2" max="2" width="9.25454545454545" customWidth="1"/>
    <col min="3" max="3" width="6.87272727272727" customWidth="1"/>
    <col min="4" max="4" width="20.5" customWidth="1"/>
    <col min="5" max="5" width="16.3727272727273" style="4" customWidth="1"/>
    <col min="6" max="6" width="20.2545454545455" style="4" customWidth="1"/>
    <col min="7" max="7" width="25" style="4" customWidth="1"/>
    <col min="8" max="8" width="10.2545454545455" customWidth="1"/>
    <col min="9" max="9" width="12.7545454545455" customWidth="1"/>
    <col min="10" max="10" width="8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64" t="s">
        <v>7</v>
      </c>
      <c r="J6" s="65"/>
      <c r="K6" s="66"/>
    </row>
    <row r="7" s="2" customFormat="1" ht="27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7">
        <v>465.22</v>
      </c>
      <c r="F8" s="27">
        <v>465.22</v>
      </c>
      <c r="G8" s="27">
        <v>463.22</v>
      </c>
      <c r="H8" s="28">
        <v>10</v>
      </c>
      <c r="I8" s="67">
        <f>G8/F8</f>
        <v>0.995700958686213</v>
      </c>
      <c r="J8" s="22">
        <f>IF(H8*I8&lt;10,H8*I8,10)</f>
        <v>9.95700958686213</v>
      </c>
      <c r="K8" s="68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465.22</v>
      </c>
      <c r="F9" s="27">
        <v>465.22</v>
      </c>
      <c r="G9" s="27">
        <v>465.22</v>
      </c>
      <c r="H9" s="28"/>
      <c r="I9" s="67"/>
      <c r="J9" s="22">
        <f>IF(H9*I9&lt;10,H9*I9,10)</f>
        <v>0</v>
      </c>
      <c r="K9" s="69"/>
    </row>
    <row r="10" s="2" customFormat="1" ht="18" customHeight="1" spans="1:11">
      <c r="A10" s="24"/>
      <c r="B10" s="25"/>
      <c r="C10" s="26"/>
      <c r="D10" s="29" t="s">
        <v>19</v>
      </c>
      <c r="E10" s="30"/>
      <c r="F10" s="31"/>
      <c r="G10" s="28"/>
      <c r="H10" s="28"/>
      <c r="I10" s="28"/>
      <c r="J10" s="70"/>
      <c r="K10" s="69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5"/>
      <c r="G11" s="35"/>
      <c r="H11" s="28"/>
      <c r="I11" s="28"/>
      <c r="J11" s="70"/>
      <c r="K11" s="71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13"/>
      <c r="I12" s="13"/>
      <c r="J12" s="13"/>
      <c r="K12" s="14"/>
    </row>
    <row r="13" s="2" customFormat="1" ht="93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6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72"/>
      <c r="J14" s="70" t="s">
        <v>14</v>
      </c>
      <c r="K14" s="44" t="s">
        <v>33</v>
      </c>
    </row>
    <row r="15" s="2" customFormat="1" ht="36.75" customHeight="1" spans="1:11">
      <c r="A15" s="46"/>
      <c r="B15" s="47" t="s">
        <v>34</v>
      </c>
      <c r="C15" s="47" t="s">
        <v>35</v>
      </c>
      <c r="D15" s="48" t="s">
        <v>36</v>
      </c>
      <c r="E15" s="49">
        <v>5</v>
      </c>
      <c r="F15" s="49" t="s">
        <v>37</v>
      </c>
      <c r="G15" s="49" t="s">
        <v>37</v>
      </c>
      <c r="H15" s="18" t="s">
        <v>38</v>
      </c>
      <c r="I15" s="20"/>
      <c r="J15" s="49">
        <f>E15</f>
        <v>5</v>
      </c>
      <c r="K15" s="28"/>
    </row>
    <row r="16" s="2" customFormat="1" ht="36.75" customHeight="1" spans="1:11">
      <c r="A16" s="46"/>
      <c r="B16" s="50"/>
      <c r="C16" s="50"/>
      <c r="D16" s="48" t="s">
        <v>39</v>
      </c>
      <c r="E16" s="49">
        <v>5</v>
      </c>
      <c r="F16" s="49" t="s">
        <v>40</v>
      </c>
      <c r="G16" s="49" t="s">
        <v>41</v>
      </c>
      <c r="H16" s="24"/>
      <c r="I16" s="26"/>
      <c r="J16" s="49">
        <f t="shared" ref="J16:J24" si="0">E16</f>
        <v>5</v>
      </c>
      <c r="K16" s="28"/>
    </row>
    <row r="17" s="2" customFormat="1" ht="36.75" customHeight="1" spans="1:11">
      <c r="A17" s="46"/>
      <c r="B17" s="50"/>
      <c r="C17" s="50"/>
      <c r="D17" s="48" t="s">
        <v>42</v>
      </c>
      <c r="E17" s="49">
        <v>5</v>
      </c>
      <c r="F17" s="49" t="s">
        <v>43</v>
      </c>
      <c r="G17" s="49" t="s">
        <v>44</v>
      </c>
      <c r="H17" s="24"/>
      <c r="I17" s="26"/>
      <c r="J17" s="49">
        <f t="shared" si="0"/>
        <v>5</v>
      </c>
      <c r="K17" s="28"/>
    </row>
    <row r="18" s="2" customFormat="1" ht="37.5" customHeight="1" spans="1:11">
      <c r="A18" s="46"/>
      <c r="B18" s="50"/>
      <c r="C18" s="47" t="s">
        <v>45</v>
      </c>
      <c r="D18" s="48" t="s">
        <v>46</v>
      </c>
      <c r="E18" s="51">
        <v>6</v>
      </c>
      <c r="F18" s="52" t="s">
        <v>47</v>
      </c>
      <c r="G18" s="52" t="s">
        <v>47</v>
      </c>
      <c r="H18" s="24"/>
      <c r="I18" s="26"/>
      <c r="J18" s="49">
        <f t="shared" si="0"/>
        <v>6</v>
      </c>
      <c r="K18" s="28"/>
    </row>
    <row r="19" s="2" customFormat="1" ht="70" spans="1:11">
      <c r="A19" s="46"/>
      <c r="B19" s="50"/>
      <c r="C19" s="50"/>
      <c r="D19" s="48" t="s">
        <v>48</v>
      </c>
      <c r="E19" s="51">
        <v>7</v>
      </c>
      <c r="F19" s="53" t="s">
        <v>49</v>
      </c>
      <c r="G19" s="54" t="s">
        <v>50</v>
      </c>
      <c r="H19" s="24"/>
      <c r="I19" s="26"/>
      <c r="J19" s="49">
        <f t="shared" si="0"/>
        <v>7</v>
      </c>
      <c r="K19" s="28"/>
    </row>
    <row r="20" s="2" customFormat="1" ht="34.5" customHeight="1" spans="1:11">
      <c r="A20" s="46"/>
      <c r="B20" s="50"/>
      <c r="C20" s="47" t="s">
        <v>51</v>
      </c>
      <c r="D20" s="55" t="s">
        <v>52</v>
      </c>
      <c r="E20" s="28">
        <v>3</v>
      </c>
      <c r="F20" s="56" t="s">
        <v>53</v>
      </c>
      <c r="G20" s="56" t="s">
        <v>54</v>
      </c>
      <c r="H20" s="24"/>
      <c r="I20" s="26"/>
      <c r="J20" s="49">
        <f t="shared" si="0"/>
        <v>3</v>
      </c>
      <c r="K20" s="28"/>
    </row>
    <row r="21" s="2" customFormat="1" ht="34.5" customHeight="1" spans="1:11">
      <c r="A21" s="46"/>
      <c r="B21" s="50"/>
      <c r="C21" s="50"/>
      <c r="D21" s="55" t="s">
        <v>55</v>
      </c>
      <c r="E21" s="28">
        <v>3</v>
      </c>
      <c r="F21" s="56" t="s">
        <v>53</v>
      </c>
      <c r="G21" s="56" t="s">
        <v>56</v>
      </c>
      <c r="H21" s="24"/>
      <c r="I21" s="26"/>
      <c r="J21" s="49">
        <f t="shared" si="0"/>
        <v>3</v>
      </c>
      <c r="K21" s="28"/>
    </row>
    <row r="22" s="2" customFormat="1" ht="34.5" customHeight="1" spans="1:11">
      <c r="A22" s="46"/>
      <c r="B22" s="50"/>
      <c r="C22" s="50"/>
      <c r="D22" s="55" t="s">
        <v>57</v>
      </c>
      <c r="E22" s="28">
        <v>3</v>
      </c>
      <c r="F22" s="52" t="s">
        <v>58</v>
      </c>
      <c r="G22" s="52" t="s">
        <v>59</v>
      </c>
      <c r="H22" s="24"/>
      <c r="I22" s="26"/>
      <c r="J22" s="49">
        <v>2</v>
      </c>
      <c r="K22" s="28"/>
    </row>
    <row r="23" s="2" customFormat="1" ht="34.5" customHeight="1" spans="1:11">
      <c r="A23" s="46"/>
      <c r="B23" s="50"/>
      <c r="C23" s="50"/>
      <c r="D23" s="55" t="s">
        <v>60</v>
      </c>
      <c r="E23" s="28">
        <v>3</v>
      </c>
      <c r="F23" s="57" t="s">
        <v>61</v>
      </c>
      <c r="G23" s="57" t="s">
        <v>61</v>
      </c>
      <c r="H23" s="24"/>
      <c r="I23" s="26"/>
      <c r="J23" s="49">
        <f t="shared" si="0"/>
        <v>3</v>
      </c>
      <c r="K23" s="28"/>
    </row>
    <row r="24" s="2" customFormat="1" ht="45.95" customHeight="1" spans="1:11">
      <c r="A24" s="46"/>
      <c r="B24" s="50"/>
      <c r="C24" s="47" t="s">
        <v>62</v>
      </c>
      <c r="D24" s="57" t="s">
        <v>63</v>
      </c>
      <c r="E24" s="28">
        <v>10</v>
      </c>
      <c r="F24" s="52" t="s">
        <v>64</v>
      </c>
      <c r="G24" s="52" t="s">
        <v>65</v>
      </c>
      <c r="H24" s="18" t="s">
        <v>66</v>
      </c>
      <c r="I24" s="20"/>
      <c r="J24" s="49">
        <f t="shared" si="0"/>
        <v>10</v>
      </c>
      <c r="K24" s="28"/>
    </row>
    <row r="25" s="2" customFormat="1" ht="222.75" customHeight="1" spans="1:11">
      <c r="A25" s="46"/>
      <c r="B25" s="47" t="s">
        <v>67</v>
      </c>
      <c r="C25" s="47" t="s">
        <v>68</v>
      </c>
      <c r="D25" s="58" t="s">
        <v>69</v>
      </c>
      <c r="E25" s="28">
        <v>40</v>
      </c>
      <c r="F25" s="59" t="s">
        <v>70</v>
      </c>
      <c r="G25" s="59" t="s">
        <v>71</v>
      </c>
      <c r="H25" s="18" t="s">
        <v>72</v>
      </c>
      <c r="I25" s="20"/>
      <c r="J25" s="49">
        <v>35</v>
      </c>
      <c r="K25" s="73" t="s">
        <v>73</v>
      </c>
    </row>
    <row r="26" s="2" customFormat="1" ht="25.5" customHeight="1" spans="1:11">
      <c r="A26" s="60" t="s">
        <v>74</v>
      </c>
      <c r="B26" s="60"/>
      <c r="C26" s="60"/>
      <c r="D26" s="60"/>
      <c r="E26" s="60"/>
      <c r="F26" s="60"/>
      <c r="G26" s="60"/>
      <c r="H26" s="60"/>
      <c r="I26" s="60"/>
      <c r="J26" s="70">
        <f>SUM(J15:J25)+J8</f>
        <v>93.9570095868621</v>
      </c>
      <c r="K26" s="28"/>
    </row>
    <row r="27" s="3" customFormat="1" ht="0.75" customHeight="1" spans="1:1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="2" customFormat="1" ht="15" hidden="1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2" customFormat="1" ht="15" hidden="1" spans="1:11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="2" customFormat="1" ht="15" hidden="1" spans="1:1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="2" customFormat="1" ht="15" hidden="1" spans="1:1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5:C17"/>
    <mergeCell ref="C18:C19"/>
    <mergeCell ref="C20:C23"/>
    <mergeCell ref="K8:K11"/>
    <mergeCell ref="H15:I23"/>
    <mergeCell ref="A7:C11"/>
  </mergeCells>
  <pageMargins left="0.354330708661417" right="0.354330708661417" top="0.393700787401575" bottom="0.393700787401575" header="0.511811023622047" footer="0.511811023622047"/>
  <pageSetup paperSize="9" scale="65" orientation="portrait"/>
  <headerFooter/>
  <ignoredErrors>
    <ignoredError sqref="F18:G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2021-05-13T03:38:00Z</cp:lastPrinted>
  <dcterms:modified xsi:type="dcterms:W3CDTF">2021-06-02T03:07:23Z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