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<sst xmlns="http://schemas.openxmlformats.org/spreadsheetml/2006/main" count="82" uniqueCount="75">
  <si>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</si>
  <si>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</si>
  <si>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</si>
  <si>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市郊铁路委托运营服务保障费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</si>
  <si>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</si>
  <si>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</si>
  <si>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</si>
  <si>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</si>
  <si>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</si>
  <si>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</si>
  <si>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</si>
  <si>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</si>
  <si>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</si>
  <si>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</si>
  <si>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</si>
  <si>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</si>
  <si>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</si>
  <si>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</si>
  <si>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</si>
  <si>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</si>
  <si>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</si>
  <si>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</si>
  <si>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</si>
  <si>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</si>
  <si>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依据《市郊铁路委托运营服务协议》（2018年-2020年），对市郊铁路（城市副中心线、S2线、怀柔密云线）委托运营服务补偿，保证市郊铁路S2线、城市副中心线及怀柔密云线安全运营，保障、服务市民出行。</t>
  </si>
  <si>
    <t>依据《市郊铁路委托运营服务协议》（2018年-2020年），市郊铁路S2线、城市副中心线及怀柔密云线完成全年度安全运营。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</si>
  <si>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</si>
  <si>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</si>
  <si>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</si>
  <si>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</si>
  <si>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</si>
  <si>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</si>
  <si>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</si>
  <si>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</si>
  <si>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</si>
  <si>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</si>
  <si>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补偿资金涉及线路</t>
  </si>
  <si>
    <t>3条，包括市郊铁路S2线、城市副中心线和怀柔密云线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</si>
  <si>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</si>
  <si>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年度开行列车</t>
  </si>
  <si>
    <t>开行5470对</t>
  </si>
  <si>
    <t>年度出车率</t>
  </si>
  <si>
    <t>达到100%</t>
  </si>
  <si>
    <t>行驶里程</t>
  </si>
  <si>
    <t>达到110万公里</t>
  </si>
  <si>
    <t>109.44万公里</t>
  </si>
  <si>
    <t>年度客流量</t>
  </si>
  <si>
    <t>达到100万人次</t>
  </si>
  <si>
    <t>90.5万</t>
  </si>
  <si>
    <t>受疫情影响，导致客流下降</t>
  </si>
  <si>
    <t>质量指标
（13分）</t>
  </si>
  <si>
    <t>行车事故率</t>
  </si>
  <si>
    <t>市郊铁路（城市副中心线、S2线、怀柔密云线）委托运营服务补偿符合《铁路技术管理规程》（铁总科技[2014]172号）和《北京铁路局普速铁路行车组织规则》(京铁师[2014]568号）规定</t>
  </si>
  <si>
    <t>发车准点率</t>
  </si>
  <si>
    <t>符合《市郊铁路委托运营服务协议》（2018年-2020年）规定</t>
  </si>
  <si>
    <t>时效指标
（12分）</t>
  </si>
  <si>
    <t>资金发放进度</t>
  </si>
  <si>
    <t>按照“先预拨、后清算”的方式进行，2019年12月，2020年3月、6月、9月分四次申请预付，2021年上半年组织上年资金清算工作</t>
  </si>
  <si>
    <t>已按要求发放，目前资金清算中</t>
  </si>
  <si>
    <t>成本指标
（10分）</t>
  </si>
  <si>
    <t>项目预算控制数</t>
  </si>
  <si>
    <t>30000万元，最终以财政评审金额为准</t>
  </si>
  <si>
    <t>在预算控制范围内</t>
  </si>
  <si>
    <t>在预算控制范围内得满分，超出预算按A/B*该指标分值计分</t>
  </si>
  <si>
    <t>年度运营成本增长率</t>
  </si>
  <si>
    <t>≤4.5%</t>
  </si>
  <si>
    <t>效
果
指
标
(40分)</t>
  </si>
  <si>
    <t>效益指标
（40分）</t>
  </si>
  <si>
    <t>运营安全</t>
  </si>
  <si>
    <t>保障安全运营，不发生因运营单位责任造成的死亡或者重伤等事故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</si>
  <si>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</si>
  <si>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证明依据不充分</t>
  </si>
  <si>
    <t>市民出行</t>
  </si>
  <si>
    <t>满足市民出行需求，缓解地面交通压力，提供更加方便快捷的出行条件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</si>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</sst>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4" fillId="0" borderId="0"/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/>
    <xf numFmtId="0" fontId="0" fillId="29" borderId="20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8" fillId="22" borderId="22" applyNumberFormat="0" applyAlignment="0" applyProtection="0">
      <alignment vertical="center"/>
    </xf>
    <xf numFmtId="0" fontId="17" fillId="22" borderId="16" applyNumberFormat="0" applyAlignment="0" applyProtection="0">
      <alignment vertical="center"/>
    </xf>
    <xf numFmtId="0" fontId="27" fillId="31" borderId="21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0"/>
    <xf numFmtId="0" fontId="12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/>
    <xf numFmtId="0" fontId="1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0"/>
    <xf numFmtId="0" fontId="12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0"/>
    <xf numFmtId="0" fontId="24" fillId="0" borderId="0">
      <alignment vertical="center"/>
    </xf>
    <xf numFmtId="0" fontId="24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4" fillId="0" borderId="0"/>
    <xf numFmtId="0" fontId="24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8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8" fillId="0" borderId="13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 wrapText="1"/>
    </xf>
    <xf numFmtId="0" fontId="8" fillId="0" borderId="15" xfId="47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9" fontId="0" fillId="2" borderId="8" xfId="0" applyNumberFormat="1" applyFont="1" applyFill="1" applyBorder="1" applyAlignment="1">
      <alignment horizontal="center" vertical="center"/>
    </xf>
    <xf numFmtId="0" fontId="8" fillId="0" borderId="8" xfId="54" applyFont="1" applyFill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8" fillId="2" borderId="8" xfId="54" applyFont="1" applyFill="1" applyBorder="1" applyAlignment="1">
      <alignment horizontal="center" vertical="center" wrapText="1"/>
    </xf>
    <xf numFmtId="0" fontId="8" fillId="0" borderId="14" xfId="47" applyFont="1" applyFill="1" applyBorder="1" applyAlignment="1">
      <alignment horizontal="center" vertical="center" wrapText="1"/>
    </xf>
    <xf numFmtId="10" fontId="0" fillId="2" borderId="8" xfId="0" applyNumberFormat="1" applyFont="1" applyFill="1" applyBorder="1" applyAlignment="1">
      <alignment horizontal="center" vertical="center"/>
    </xf>
    <xf numFmtId="0" fontId="8" fillId="0" borderId="13" xfId="54" applyFont="1" applyFill="1" applyBorder="1" applyAlignment="1">
      <alignment horizontal="left" vertical="center" wrapText="1"/>
    </xf>
    <xf numFmtId="0" fontId="0" fillId="0" borderId="13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left" vertical="center" wrapText="1"/>
    </xf>
    <xf numFmtId="0" fontId="0" fillId="0" borderId="15" xfId="58" applyFont="1" applyFill="1" applyBorder="1" applyAlignment="1">
      <alignment horizontal="center" vertical="center" wrapText="1"/>
    </xf>
    <xf numFmtId="0" fontId="8" fillId="0" borderId="14" xfId="54" applyFont="1" applyFill="1" applyBorder="1" applyAlignment="1">
      <alignment horizontal="left" vertical="center" wrapText="1"/>
    </xf>
    <xf numFmtId="0" fontId="0" fillId="0" borderId="14" xfId="58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topLeftCell="A3" workbookViewId="0">
      <selection activeCell="F9" sqref="F9"/>
    </sheetView>
  </sheetViews>
  <sheetFormatPr defaultColWidth="9" defaultRowHeight="14"/>
  <cols>
    <col min="1" max="1" width="4.12727272727273" style="4" customWidth="1"/>
    <col min="2" max="2" width="8.37272727272727" style="4" customWidth="1"/>
    <col min="3" max="3" width="8.75454545454545" style="4" customWidth="1"/>
    <col min="4" max="4" width="21.5" style="4" customWidth="1"/>
    <col min="5" max="5" width="16.2545454545455" style="5" customWidth="1"/>
    <col min="6" max="6" width="31.5" style="5" customWidth="1"/>
    <col min="7" max="7" width="16.2545454545455" style="5" customWidth="1"/>
    <col min="8" max="8" width="9.12727272727273" style="4" customWidth="1"/>
    <col min="9" max="9" width="11.1272727272727" style="4" customWidth="1"/>
    <col min="10" max="10" width="8.5" style="6" customWidth="1"/>
    <col min="11" max="11" width="13.6272727272727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6" customHeight="1" spans="1:11">
      <c r="A4" s="11"/>
      <c r="B4" s="11"/>
      <c r="C4" s="11"/>
      <c r="D4" s="11"/>
      <c r="E4" s="12"/>
      <c r="F4" s="12"/>
      <c r="G4" s="12"/>
      <c r="H4" s="11"/>
      <c r="I4" s="11"/>
      <c r="J4" s="72"/>
      <c r="K4" s="11"/>
    </row>
    <row r="5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ht="27.7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ht="20.25" customHeight="1" spans="1:11">
      <c r="A8" s="24"/>
      <c r="B8" s="25"/>
      <c r="C8" s="26"/>
      <c r="D8" s="22" t="s">
        <v>16</v>
      </c>
      <c r="E8" s="27">
        <v>30000</v>
      </c>
      <c r="F8" s="27">
        <v>30000</v>
      </c>
      <c r="G8" s="27">
        <v>30000</v>
      </c>
      <c r="H8" s="27">
        <v>10</v>
      </c>
      <c r="I8" s="73">
        <f>+G8/F8</f>
        <v>1</v>
      </c>
      <c r="J8" s="23">
        <f>IF(H8*I8&lt;10,H8*I8,10)</f>
        <v>10</v>
      </c>
      <c r="K8" s="74" t="s">
        <v>17</v>
      </c>
    </row>
    <row r="9" ht="20.25" customHeight="1" spans="1:11">
      <c r="A9" s="24"/>
      <c r="B9" s="25"/>
      <c r="C9" s="26"/>
      <c r="D9" s="28" t="s">
        <v>18</v>
      </c>
      <c r="E9" s="27">
        <v>30000</v>
      </c>
      <c r="F9" s="27">
        <v>30000</v>
      </c>
      <c r="G9" s="27">
        <v>30000</v>
      </c>
      <c r="H9" s="27"/>
      <c r="I9" s="73"/>
      <c r="J9" s="23"/>
      <c r="K9" s="75"/>
    </row>
    <row r="10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75"/>
    </row>
    <row r="1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6"/>
    </row>
    <row r="12" ht="22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8" t="s">
        <v>23</v>
      </c>
      <c r="H12" s="39"/>
      <c r="I12" s="39"/>
      <c r="J12" s="39"/>
      <c r="K12" s="77"/>
    </row>
    <row r="13" ht="60.75" customHeight="1" spans="1:11">
      <c r="A13" s="40"/>
      <c r="B13" s="41" t="s">
        <v>24</v>
      </c>
      <c r="C13" s="42"/>
      <c r="D13" s="42"/>
      <c r="E13" s="42"/>
      <c r="F13" s="43"/>
      <c r="G13" s="44" t="s">
        <v>25</v>
      </c>
      <c r="H13" s="45"/>
      <c r="I13" s="45"/>
      <c r="J13" s="45"/>
      <c r="K13" s="78"/>
    </row>
    <row r="14" ht="27.75" customHeight="1" spans="1:11">
      <c r="A14" s="34" t="s">
        <v>26</v>
      </c>
      <c r="B14" s="46" t="s">
        <v>27</v>
      </c>
      <c r="C14" s="27" t="s">
        <v>28</v>
      </c>
      <c r="D14" s="27" t="s">
        <v>29</v>
      </c>
      <c r="E14" s="27" t="s">
        <v>30</v>
      </c>
      <c r="F14" s="46" t="s">
        <v>31</v>
      </c>
      <c r="G14" s="27" t="s">
        <v>32</v>
      </c>
      <c r="H14" s="47" t="s">
        <v>15</v>
      </c>
      <c r="I14" s="79"/>
      <c r="J14" s="23" t="s">
        <v>14</v>
      </c>
      <c r="K14" s="46" t="s">
        <v>33</v>
      </c>
    </row>
    <row r="15" ht="56.1" customHeight="1" spans="1:11">
      <c r="A15" s="48"/>
      <c r="B15" s="49" t="s">
        <v>34</v>
      </c>
      <c r="C15" s="49" t="s">
        <v>35</v>
      </c>
      <c r="D15" s="50" t="s">
        <v>36</v>
      </c>
      <c r="E15" s="27">
        <v>3</v>
      </c>
      <c r="F15" s="51" t="s">
        <v>37</v>
      </c>
      <c r="G15" s="51" t="s">
        <v>37</v>
      </c>
      <c r="H15" s="19" t="s">
        <v>38</v>
      </c>
      <c r="I15" s="21"/>
      <c r="J15" s="27">
        <v>3</v>
      </c>
      <c r="K15" s="46"/>
    </row>
    <row r="16" ht="27.75" customHeight="1" spans="1:11">
      <c r="A16" s="48"/>
      <c r="B16" s="52"/>
      <c r="C16" s="52"/>
      <c r="D16" s="50" t="s">
        <v>39</v>
      </c>
      <c r="E16" s="27">
        <v>5</v>
      </c>
      <c r="F16" s="46" t="s">
        <v>40</v>
      </c>
      <c r="G16" s="53">
        <f>6440-370</f>
        <v>6070</v>
      </c>
      <c r="H16" s="24"/>
      <c r="I16" s="26"/>
      <c r="J16" s="27">
        <v>5</v>
      </c>
      <c r="K16" s="46"/>
    </row>
    <row r="17" ht="27.75" customHeight="1" spans="1:11">
      <c r="A17" s="48"/>
      <c r="B17" s="52"/>
      <c r="C17" s="52"/>
      <c r="D17" s="50" t="s">
        <v>41</v>
      </c>
      <c r="E17" s="27">
        <v>2</v>
      </c>
      <c r="F17" s="46" t="s">
        <v>42</v>
      </c>
      <c r="G17" s="54">
        <v>1</v>
      </c>
      <c r="H17" s="24"/>
      <c r="I17" s="26"/>
      <c r="J17" s="27">
        <v>2</v>
      </c>
      <c r="K17" s="46"/>
    </row>
    <row r="18" ht="40.5" customHeight="1" spans="1:11">
      <c r="A18" s="48"/>
      <c r="B18" s="52"/>
      <c r="C18" s="52"/>
      <c r="D18" s="55" t="s">
        <v>43</v>
      </c>
      <c r="E18" s="56">
        <v>3</v>
      </c>
      <c r="F18" s="57" t="s">
        <v>44</v>
      </c>
      <c r="G18" s="58" t="s">
        <v>45</v>
      </c>
      <c r="H18" s="24"/>
      <c r="I18" s="26"/>
      <c r="J18" s="56">
        <v>2.98</v>
      </c>
      <c r="K18" s="80"/>
    </row>
    <row r="19" ht="44.25" customHeight="1" spans="1:11">
      <c r="A19" s="48"/>
      <c r="B19" s="52"/>
      <c r="C19" s="59"/>
      <c r="D19" s="55" t="s">
        <v>46</v>
      </c>
      <c r="E19" s="56">
        <v>2</v>
      </c>
      <c r="F19" s="57" t="s">
        <v>47</v>
      </c>
      <c r="G19" s="58" t="s">
        <v>48</v>
      </c>
      <c r="H19" s="24"/>
      <c r="I19" s="26"/>
      <c r="J19" s="56">
        <v>1.81</v>
      </c>
      <c r="K19" s="80" t="s">
        <v>49</v>
      </c>
    </row>
    <row r="20" ht="88.5" customHeight="1" spans="1:11">
      <c r="A20" s="48"/>
      <c r="B20" s="52"/>
      <c r="C20" s="49" t="s">
        <v>50</v>
      </c>
      <c r="D20" s="55" t="s">
        <v>51</v>
      </c>
      <c r="E20" s="56">
        <v>7</v>
      </c>
      <c r="F20" s="55" t="s">
        <v>52</v>
      </c>
      <c r="G20" s="58">
        <v>0</v>
      </c>
      <c r="H20" s="24"/>
      <c r="I20" s="26"/>
      <c r="J20" s="56">
        <v>7</v>
      </c>
      <c r="K20" s="81"/>
    </row>
    <row r="21" ht="26.25" customHeight="1" spans="1:11">
      <c r="A21" s="48"/>
      <c r="B21" s="52"/>
      <c r="C21" s="52"/>
      <c r="D21" s="55" t="s">
        <v>53</v>
      </c>
      <c r="E21" s="56">
        <v>6</v>
      </c>
      <c r="F21" s="55" t="s">
        <v>54</v>
      </c>
      <c r="G21" s="60">
        <v>0.998</v>
      </c>
      <c r="H21" s="24"/>
      <c r="I21" s="26"/>
      <c r="J21" s="56">
        <v>6</v>
      </c>
      <c r="K21" s="81"/>
    </row>
    <row r="22" ht="37.5" customHeight="1" spans="1:11">
      <c r="A22" s="48"/>
      <c r="B22" s="52"/>
      <c r="C22" s="49" t="s">
        <v>55</v>
      </c>
      <c r="D22" s="61" t="s">
        <v>56</v>
      </c>
      <c r="E22" s="62">
        <v>12</v>
      </c>
      <c r="F22" s="61" t="s">
        <v>57</v>
      </c>
      <c r="G22" s="61" t="s">
        <v>58</v>
      </c>
      <c r="H22" s="24"/>
      <c r="I22" s="26"/>
      <c r="J22" s="62">
        <v>12</v>
      </c>
      <c r="K22" s="61"/>
    </row>
    <row r="23" ht="34.5" customHeight="1" spans="1:11">
      <c r="A23" s="48"/>
      <c r="B23" s="52"/>
      <c r="C23" s="52"/>
      <c r="D23" s="63"/>
      <c r="E23" s="64"/>
      <c r="F23" s="63"/>
      <c r="G23" s="63"/>
      <c r="H23" s="24"/>
      <c r="I23" s="26"/>
      <c r="J23" s="64"/>
      <c r="K23" s="63"/>
    </row>
    <row r="24" ht="24.75" customHeight="1" spans="1:11">
      <c r="A24" s="48"/>
      <c r="B24" s="52"/>
      <c r="C24" s="59"/>
      <c r="D24" s="65"/>
      <c r="E24" s="66"/>
      <c r="F24" s="65"/>
      <c r="G24" s="65"/>
      <c r="H24" s="30"/>
      <c r="I24" s="32"/>
      <c r="J24" s="66"/>
      <c r="K24" s="65"/>
    </row>
    <row r="25" ht="32.25" customHeight="1" spans="1:11">
      <c r="A25" s="48"/>
      <c r="B25" s="52"/>
      <c r="C25" s="67" t="s">
        <v>59</v>
      </c>
      <c r="D25" s="55" t="s">
        <v>60</v>
      </c>
      <c r="E25" s="56">
        <v>5</v>
      </c>
      <c r="F25" s="55" t="s">
        <v>61</v>
      </c>
      <c r="G25" s="55" t="s">
        <v>62</v>
      </c>
      <c r="H25" s="46" t="s">
        <v>63</v>
      </c>
      <c r="I25" s="46"/>
      <c r="J25" s="81">
        <v>5</v>
      </c>
      <c r="K25" s="81"/>
    </row>
    <row r="26" ht="27" customHeight="1" spans="1:11">
      <c r="A26" s="48"/>
      <c r="B26" s="59"/>
      <c r="C26" s="67"/>
      <c r="D26" s="55" t="s">
        <v>64</v>
      </c>
      <c r="E26" s="56">
        <v>5</v>
      </c>
      <c r="F26" s="57" t="s">
        <v>65</v>
      </c>
      <c r="G26" s="55" t="s">
        <v>62</v>
      </c>
      <c r="H26" s="46"/>
      <c r="I26" s="46"/>
      <c r="J26" s="81">
        <v>5</v>
      </c>
      <c r="K26" s="81"/>
    </row>
    <row r="27" ht="72" customHeight="1" spans="1:11">
      <c r="A27" s="48"/>
      <c r="B27" s="52" t="s">
        <v>66</v>
      </c>
      <c r="C27" s="52" t="s">
        <v>67</v>
      </c>
      <c r="D27" s="55" t="s">
        <v>68</v>
      </c>
      <c r="E27" s="56">
        <f>15+5</f>
        <v>20</v>
      </c>
      <c r="F27" s="55" t="s">
        <v>69</v>
      </c>
      <c r="G27" s="55" t="s">
        <v>69</v>
      </c>
      <c r="H27" s="24" t="s">
        <v>70</v>
      </c>
      <c r="I27" s="26"/>
      <c r="J27" s="81">
        <v>17</v>
      </c>
      <c r="K27" s="82" t="s">
        <v>71</v>
      </c>
    </row>
    <row r="28" ht="197.1" customHeight="1" spans="1:11">
      <c r="A28" s="48"/>
      <c r="B28" s="52"/>
      <c r="C28" s="52"/>
      <c r="D28" s="55" t="s">
        <v>72</v>
      </c>
      <c r="E28" s="56">
        <f>15+5</f>
        <v>20</v>
      </c>
      <c r="F28" s="55" t="s">
        <v>73</v>
      </c>
      <c r="G28" s="55" t="s">
        <v>73</v>
      </c>
      <c r="H28" s="24"/>
      <c r="I28" s="26"/>
      <c r="J28" s="81">
        <v>17</v>
      </c>
      <c r="K28" s="82" t="s">
        <v>71</v>
      </c>
    </row>
    <row r="29" ht="25.5" customHeight="1" spans="1:11">
      <c r="A29" s="68" t="s">
        <v>74</v>
      </c>
      <c r="B29" s="68"/>
      <c r="C29" s="68"/>
      <c r="D29" s="68"/>
      <c r="E29" s="68"/>
      <c r="F29" s="68"/>
      <c r="G29" s="68"/>
      <c r="H29" s="68"/>
      <c r="I29" s="68"/>
      <c r="J29" s="23">
        <f>J8+SUM(J15:J28)</f>
        <v>93.79</v>
      </c>
      <c r="K29" s="83"/>
    </row>
    <row r="30" s="3" customFormat="1" spans="1:1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</row>
    <row r="31" spans="1:1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spans="1:1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</row>
    <row r="34" spans="1:1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</row>
  </sheetData>
  <mergeCells count="4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9:I29"/>
    <mergeCell ref="A30:K30"/>
    <mergeCell ref="A31:K31"/>
    <mergeCell ref="A32:K32"/>
    <mergeCell ref="A33:K33"/>
    <mergeCell ref="A34:K34"/>
    <mergeCell ref="A12:A13"/>
    <mergeCell ref="A14:A28"/>
    <mergeCell ref="B15:B26"/>
    <mergeCell ref="B27:B28"/>
    <mergeCell ref="C15:C19"/>
    <mergeCell ref="C20:C21"/>
    <mergeCell ref="C22:C24"/>
    <mergeCell ref="C25:C26"/>
    <mergeCell ref="C27:C28"/>
    <mergeCell ref="D22:D24"/>
    <mergeCell ref="E22:E24"/>
    <mergeCell ref="F22:F24"/>
    <mergeCell ref="G22:G24"/>
    <mergeCell ref="J22:J24"/>
    <mergeCell ref="K8:K11"/>
    <mergeCell ref="K22:K24"/>
    <mergeCell ref="H25:I26"/>
    <mergeCell ref="H27:I28"/>
    <mergeCell ref="H15:I24"/>
    <mergeCell ref="A7:C11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2021-04-20T01:56:00Z</cp:lastPrinted>
  <dcterms:modified xsi:type="dcterms:W3CDTF">2021-06-02T02:58:38Z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