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综合类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<sst xmlns="http://schemas.openxmlformats.org/spreadsheetml/2006/main" count="74" uniqueCount="68">
  <si>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</si>
  <si>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</si>
  <si>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</si>
  <si>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养护工程概算审核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</si>
  <si>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</si>
  <si>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</si>
  <si>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</si>
  <si>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</si>
  <si>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</si>
  <si>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</si>
  <si>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</si>
  <si>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全年执行数（B）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</si>
  <si>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</si>
  <si>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执行率（B/A)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</si>
  <si>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</si>
  <si>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</si>
  <si>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</si>
  <si>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</si>
  <si>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</si>
  <si>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</si>
  <si>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</si>
  <si>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</si>
  <si>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</si>
  <si>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</si>
  <si>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实现工程各项投资有效控制，同时为下一年度工程概算评审提供指导意见，概预算批复水平与实际情况相符。 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</si>
  <si>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</si>
  <si>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</si>
  <si>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</si>
  <si>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</si>
  <si>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</si>
  <si>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</si>
  <si>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</si>
  <si>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</si>
  <si>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</si>
  <si>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</si>
  <si>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概决算审核数量</t>
  </si>
  <si>
    <t>将完成交通委计划内普通公路大修、预防性养护、旧桥改造等养护工程的概算审核。</t>
  </si>
  <si>
    <t>拨付完成工程概算评审项目的评审费99.9943万元/39项。</t>
  </si>
  <si>
    <t>完成值达到指标值，记满分；未达到指标值，按B/A或A/B*该指标分值记分。(即较小的数/大数*该指标分值）</t>
  </si>
  <si>
    <t>质量指标
（13分）</t>
  </si>
  <si>
    <t>审核工作规范性</t>
  </si>
  <si>
    <t>符合交通部《公路工程基本建设项目概算预算编制办法》、《公路工程概算定额》、《公路工程预算定额》等有关标准规范要求。</t>
  </si>
  <si>
    <t>时效指标
（12分）</t>
  </si>
  <si>
    <t>概决算审核工作完成时间</t>
  </si>
  <si>
    <t>12月底前</t>
  </si>
  <si>
    <t>达到指标值</t>
  </si>
  <si>
    <t>成本指标
（10分）</t>
  </si>
  <si>
    <t>项目预算控制数</t>
  </si>
  <si>
    <t>100万元</t>
  </si>
  <si>
    <t>99.9943万元</t>
  </si>
  <si>
    <t>在预算控制范围内得满分，超出预算按A/B*该指标分值计分</t>
  </si>
  <si>
    <t>效
果
指
标
(40分)</t>
  </si>
  <si>
    <t>效益指标
（40分）</t>
  </si>
  <si>
    <t>经济效益</t>
  </si>
  <si>
    <t>实现工程各项投资有效控制。</t>
  </si>
  <si>
    <t>已完成评审的工程项目39项，上报概算金额86755.3793万元，审定金额79730.8365万元，审减7024.5428万元，审减率8.10%，有效控制了项目总投资。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</si>
  <si>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</si>
  <si>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社会效益</t>
  </si>
  <si>
    <t>保障工程资金合理利用和分配。</t>
  </si>
  <si>
    <t>已完成评审的工程项目39项，上报概算金额86755.3793万元，审定金额79730.8365万元，审减7024.5428万元，审减率8.10%，提高了养护资金使用效率。</t>
  </si>
  <si>
    <t>无法充分体现目标完成情况</t>
  </si>
  <si>
    <t>环境效益</t>
  </si>
  <si>
    <t>保障建设及相关市场经济秩序。</t>
  </si>
  <si>
    <t>已完成评审的工程项目39项，上报概算金额86755.3793万元，审定金额79730.8365万元，审减7024.5428万元，审减率8.10%，规范了养护工程相关市场经济秩序。</t>
  </si>
  <si>
    <t>可持续效益</t>
  </si>
  <si>
    <t>为工程招投标等下一步工作提供了保障。</t>
  </si>
  <si>
    <t>已完成评审的工程项目39项，上报概算金额86755.3793万元，审定金额79730.8365万元，审减7024.5428万元，审减率8.10%，为工程招投标等下一步工作提供了保障。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</si>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</sst>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1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0" borderId="23" applyNumberFormat="0" applyAlignment="0" applyProtection="0">
      <alignment vertical="center"/>
    </xf>
    <xf numFmtId="0" fontId="24" fillId="20" borderId="20" applyNumberFormat="0" applyAlignment="0" applyProtection="0">
      <alignment vertical="center"/>
    </xf>
    <xf numFmtId="0" fontId="20" fillId="13" borderId="19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0" borderId="0"/>
    <xf numFmtId="0" fontId="16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0" fontId="9" fillId="0" borderId="8" xfId="44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44" applyFont="1" applyBorder="1" applyAlignment="1">
      <alignment horizontal="center" vertical="center" wrapText="1"/>
    </xf>
    <xf numFmtId="0" fontId="9" fillId="0" borderId="13" xfId="44" applyFont="1" applyBorder="1" applyAlignment="1">
      <alignment vertical="center" wrapText="1"/>
    </xf>
    <xf numFmtId="0" fontId="2" fillId="0" borderId="8" xfId="50" applyFont="1" applyFill="1" applyBorder="1" applyAlignment="1">
      <alignment horizontal="center" vertical="center" wrapText="1"/>
    </xf>
    <xf numFmtId="0" fontId="2" fillId="0" borderId="8" xfId="50" applyFont="1" applyFill="1" applyBorder="1" applyAlignment="1">
      <alignment horizontal="left" vertical="center" wrapText="1"/>
    </xf>
    <xf numFmtId="0" fontId="9" fillId="0" borderId="15" xfId="44" applyFont="1" applyBorder="1" applyAlignment="1">
      <alignment horizontal="center" vertical="center" wrapText="1"/>
    </xf>
    <xf numFmtId="0" fontId="9" fillId="0" borderId="2" xfId="44" applyFont="1" applyBorder="1" applyAlignment="1">
      <alignment vertical="center" wrapText="1"/>
    </xf>
    <xf numFmtId="0" fontId="2" fillId="0" borderId="8" xfId="50" applyFont="1" applyBorder="1" applyAlignment="1">
      <alignment horizontal="center" vertical="center" wrapText="1"/>
    </xf>
    <xf numFmtId="0" fontId="10" fillId="0" borderId="8" xfId="5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zoomScale="77" zoomScaleNormal="77" workbookViewId="0">
      <selection activeCell="K22" sqref="K22"/>
    </sheetView>
  </sheetViews>
  <sheetFormatPr defaultColWidth="9" defaultRowHeight="14"/>
  <cols>
    <col min="1" max="1" width="4.12727272727273" style="4" customWidth="1"/>
    <col min="2" max="3" width="9.25454545454545" style="4" customWidth="1"/>
    <col min="4" max="4" width="21" style="4" customWidth="1"/>
    <col min="5" max="5" width="16.2545454545455" style="5" customWidth="1"/>
    <col min="6" max="6" width="19.3727272727273" style="5" customWidth="1"/>
    <col min="7" max="7" width="21.5" style="5" customWidth="1"/>
    <col min="8" max="8" width="12.1272727272727" style="4" customWidth="1"/>
    <col min="9" max="9" width="12.8727272727273" style="4" customWidth="1"/>
    <col min="10" max="10" width="8.62727272727273" style="6" customWidth="1"/>
    <col min="11" max="11" width="15.1272727272727" style="4" customWidth="1"/>
    <col min="12" max="16384" width="9" style="4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6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32.1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4" t="s">
        <v>11</v>
      </c>
      <c r="H7" s="25" t="s">
        <v>12</v>
      </c>
      <c r="I7" s="57" t="s">
        <v>13</v>
      </c>
      <c r="J7" s="23" t="s">
        <v>14</v>
      </c>
      <c r="K7" s="24" t="s">
        <v>15</v>
      </c>
    </row>
    <row r="8" s="2" customFormat="1" ht="21.75" customHeight="1" spans="1:11">
      <c r="A8" s="26"/>
      <c r="B8" s="27"/>
      <c r="C8" s="28"/>
      <c r="D8" s="29" t="s">
        <v>16</v>
      </c>
      <c r="E8" s="24">
        <v>100</v>
      </c>
      <c r="F8" s="24">
        <v>100</v>
      </c>
      <c r="G8" s="24">
        <v>99.9943</v>
      </c>
      <c r="H8" s="24">
        <v>10</v>
      </c>
      <c r="I8" s="58">
        <f>+G8/F8</f>
        <v>0.999943</v>
      </c>
      <c r="J8" s="23">
        <f>IF(H8*I8&lt;10,H8*I8,10)</f>
        <v>9.99943</v>
      </c>
      <c r="K8" s="59" t="s">
        <v>17</v>
      </c>
    </row>
    <row r="9" s="2" customFormat="1" ht="18" customHeight="1" spans="1:11">
      <c r="A9" s="26"/>
      <c r="B9" s="27"/>
      <c r="C9" s="28"/>
      <c r="D9" s="29" t="s">
        <v>18</v>
      </c>
      <c r="E9" s="24">
        <v>100</v>
      </c>
      <c r="F9" s="24">
        <v>100</v>
      </c>
      <c r="G9" s="24">
        <v>99.9943</v>
      </c>
      <c r="H9" s="24"/>
      <c r="I9" s="58"/>
      <c r="J9" s="23"/>
      <c r="K9" s="60"/>
    </row>
    <row r="10" s="2" customFormat="1" ht="18" customHeight="1" spans="1:11">
      <c r="A10" s="26"/>
      <c r="B10" s="27"/>
      <c r="C10" s="28"/>
      <c r="D10" s="29" t="s">
        <v>19</v>
      </c>
      <c r="E10" s="30"/>
      <c r="F10" s="30"/>
      <c r="G10" s="24"/>
      <c r="H10" s="24"/>
      <c r="I10" s="24"/>
      <c r="J10" s="61"/>
      <c r="K10" s="60"/>
    </row>
    <row r="11" s="2" customFormat="1" ht="21.75" customHeight="1" spans="1:11">
      <c r="A11" s="31"/>
      <c r="B11" s="32"/>
      <c r="C11" s="33"/>
      <c r="D11" s="29" t="s">
        <v>20</v>
      </c>
      <c r="E11" s="34"/>
      <c r="F11" s="35"/>
      <c r="G11" s="24"/>
      <c r="H11" s="24"/>
      <c r="I11" s="24"/>
      <c r="J11" s="61"/>
      <c r="K11" s="62"/>
    </row>
    <row r="12" s="2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63"/>
    </row>
    <row r="13" s="2" customFormat="1" ht="42" customHeight="1" spans="1:11">
      <c r="A13" s="41"/>
      <c r="B13" s="37" t="s">
        <v>24</v>
      </c>
      <c r="C13" s="38"/>
      <c r="D13" s="38"/>
      <c r="E13" s="38"/>
      <c r="F13" s="39"/>
      <c r="G13" s="37" t="s">
        <v>24</v>
      </c>
      <c r="H13" s="38"/>
      <c r="I13" s="38"/>
      <c r="J13" s="38"/>
      <c r="K13" s="39"/>
    </row>
    <row r="14" s="2" customFormat="1" ht="25.9" customHeight="1" spans="1:11">
      <c r="A14" s="36" t="s">
        <v>25</v>
      </c>
      <c r="B14" s="25" t="s">
        <v>26</v>
      </c>
      <c r="C14" s="24" t="s">
        <v>27</v>
      </c>
      <c r="D14" s="24" t="s">
        <v>28</v>
      </c>
      <c r="E14" s="24" t="s">
        <v>29</v>
      </c>
      <c r="F14" s="25" t="s">
        <v>30</v>
      </c>
      <c r="G14" s="24" t="s">
        <v>31</v>
      </c>
      <c r="H14" s="42" t="s">
        <v>15</v>
      </c>
      <c r="I14" s="64"/>
      <c r="J14" s="61" t="s">
        <v>14</v>
      </c>
      <c r="K14" s="25" t="s">
        <v>32</v>
      </c>
    </row>
    <row r="15" s="2" customFormat="1" ht="77.1" customHeight="1" spans="1:11">
      <c r="A15" s="43"/>
      <c r="B15" s="44" t="s">
        <v>33</v>
      </c>
      <c r="C15" s="44" t="s">
        <v>34</v>
      </c>
      <c r="D15" s="45" t="s">
        <v>35</v>
      </c>
      <c r="E15" s="46">
        <v>15</v>
      </c>
      <c r="F15" s="47" t="s">
        <v>36</v>
      </c>
      <c r="G15" s="47" t="s">
        <v>37</v>
      </c>
      <c r="H15" s="19" t="s">
        <v>38</v>
      </c>
      <c r="I15" s="21"/>
      <c r="J15" s="46">
        <v>15</v>
      </c>
      <c r="K15" s="24"/>
    </row>
    <row r="16" s="2" customFormat="1" ht="107.1" customHeight="1" spans="1:11">
      <c r="A16" s="43"/>
      <c r="B16" s="48"/>
      <c r="C16" s="44" t="s">
        <v>39</v>
      </c>
      <c r="D16" s="49" t="s">
        <v>40</v>
      </c>
      <c r="E16" s="50">
        <v>13</v>
      </c>
      <c r="F16" s="47" t="s">
        <v>41</v>
      </c>
      <c r="G16" s="47" t="s">
        <v>41</v>
      </c>
      <c r="H16" s="26"/>
      <c r="I16" s="28"/>
      <c r="J16" s="46">
        <v>13</v>
      </c>
      <c r="K16" s="24"/>
    </row>
    <row r="17" s="2" customFormat="1" ht="34.5" customHeight="1" spans="1:11">
      <c r="A17" s="43"/>
      <c r="B17" s="48"/>
      <c r="C17" s="44" t="s">
        <v>42</v>
      </c>
      <c r="D17" s="49" t="s">
        <v>43</v>
      </c>
      <c r="E17" s="24">
        <v>12</v>
      </c>
      <c r="F17" s="46" t="s">
        <v>44</v>
      </c>
      <c r="G17" s="46" t="s">
        <v>45</v>
      </c>
      <c r="H17" s="26"/>
      <c r="I17" s="28"/>
      <c r="J17" s="46">
        <v>12</v>
      </c>
      <c r="K17" s="24"/>
    </row>
    <row r="18" s="2" customFormat="1" ht="42" customHeight="1" spans="1:11">
      <c r="A18" s="43"/>
      <c r="B18" s="48"/>
      <c r="C18" s="44" t="s">
        <v>46</v>
      </c>
      <c r="D18" s="49" t="s">
        <v>47</v>
      </c>
      <c r="E18" s="24">
        <v>10</v>
      </c>
      <c r="F18" s="51" t="s">
        <v>48</v>
      </c>
      <c r="G18" s="51" t="s">
        <v>49</v>
      </c>
      <c r="H18" s="19" t="s">
        <v>50</v>
      </c>
      <c r="I18" s="21"/>
      <c r="J18" s="46">
        <v>10</v>
      </c>
      <c r="K18" s="24"/>
    </row>
    <row r="19" s="2" customFormat="1" ht="105.75" customHeight="1" spans="1:11">
      <c r="A19" s="43"/>
      <c r="B19" s="44" t="s">
        <v>51</v>
      </c>
      <c r="C19" s="44" t="s">
        <v>52</v>
      </c>
      <c r="D19" s="49" t="s">
        <v>53</v>
      </c>
      <c r="E19" s="24">
        <v>10</v>
      </c>
      <c r="F19" s="47" t="s">
        <v>54</v>
      </c>
      <c r="G19" s="47" t="s">
        <v>55</v>
      </c>
      <c r="H19" s="19" t="s">
        <v>56</v>
      </c>
      <c r="I19" s="21"/>
      <c r="J19" s="24">
        <v>10</v>
      </c>
      <c r="K19" s="24"/>
    </row>
    <row r="20" s="2" customFormat="1" ht="98" spans="1:11">
      <c r="A20" s="43"/>
      <c r="B20" s="48"/>
      <c r="C20" s="48"/>
      <c r="D20" s="49" t="s">
        <v>57</v>
      </c>
      <c r="E20" s="24">
        <v>10</v>
      </c>
      <c r="F20" s="47" t="s">
        <v>58</v>
      </c>
      <c r="G20" s="47" t="s">
        <v>59</v>
      </c>
      <c r="H20" s="26"/>
      <c r="I20" s="28"/>
      <c r="J20" s="24">
        <v>8</v>
      </c>
      <c r="K20" s="65" t="s">
        <v>60</v>
      </c>
    </row>
    <row r="21" s="2" customFormat="1" ht="112" spans="1:11">
      <c r="A21" s="43"/>
      <c r="B21" s="48"/>
      <c r="C21" s="48"/>
      <c r="D21" s="49" t="s">
        <v>61</v>
      </c>
      <c r="E21" s="24">
        <v>10</v>
      </c>
      <c r="F21" s="47" t="s">
        <v>62</v>
      </c>
      <c r="G21" s="47" t="s">
        <v>63</v>
      </c>
      <c r="H21" s="26"/>
      <c r="I21" s="28"/>
      <c r="J21" s="24">
        <v>8</v>
      </c>
      <c r="K21" s="65" t="s">
        <v>60</v>
      </c>
    </row>
    <row r="22" s="2" customFormat="1" ht="112" spans="1:11">
      <c r="A22" s="43"/>
      <c r="B22" s="48"/>
      <c r="C22" s="48"/>
      <c r="D22" s="49" t="s">
        <v>64</v>
      </c>
      <c r="E22" s="24">
        <v>10</v>
      </c>
      <c r="F22" s="47" t="s">
        <v>65</v>
      </c>
      <c r="G22" s="47" t="s">
        <v>66</v>
      </c>
      <c r="H22" s="26"/>
      <c r="I22" s="28"/>
      <c r="J22" s="24">
        <v>8</v>
      </c>
      <c r="K22" s="65" t="s">
        <v>60</v>
      </c>
    </row>
    <row r="23" s="2" customFormat="1" ht="25.5" customHeight="1" spans="1:11">
      <c r="A23" s="52" t="s">
        <v>67</v>
      </c>
      <c r="B23" s="52"/>
      <c r="C23" s="52"/>
      <c r="D23" s="52"/>
      <c r="E23" s="52"/>
      <c r="F23" s="52"/>
      <c r="G23" s="52"/>
      <c r="H23" s="52"/>
      <c r="I23" s="52"/>
      <c r="J23" s="61">
        <f>J8+SUM(J15:J22)</f>
        <v>93.99943</v>
      </c>
      <c r="K23" s="66"/>
    </row>
    <row r="24" s="3" customFormat="1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="2" customFormat="1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2" customFormat="1" spans="1:1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="2" customFormat="1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="2" customFormat="1" spans="5:10">
      <c r="E28" s="55"/>
      <c r="F28" s="55"/>
      <c r="G28" s="55"/>
      <c r="J28" s="67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A23:I23"/>
    <mergeCell ref="A24:K24"/>
    <mergeCell ref="A25:K25"/>
    <mergeCell ref="A26:K26"/>
    <mergeCell ref="A27:K27"/>
    <mergeCell ref="A12:A13"/>
    <mergeCell ref="A14:A22"/>
    <mergeCell ref="B15:B18"/>
    <mergeCell ref="B19:B22"/>
    <mergeCell ref="C19:C22"/>
    <mergeCell ref="K8:K11"/>
    <mergeCell ref="H19:I22"/>
    <mergeCell ref="H15:I17"/>
    <mergeCell ref="A7:C11"/>
  </mergeCells>
  <pageMargins left="0.7" right="0.7" top="0.75" bottom="0.75" header="0.3" footer="0.3"/>
  <pageSetup paperSize="9" scale="5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综合类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韩稼伦</cp:lastModifiedBy>
  <dcterms:created xsi:type="dcterms:W3CDTF">2006-09-16T00:00:00Z</dcterms:created>
  <dcterms:modified xsi:type="dcterms:W3CDTF">2021-06-02T03:17:36Z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