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817"/>
  </bookViews>
  <sheets>
    <sheet name="4.基建修缮类" sheetId="19" r:id="rId1"/>
  </sheets>
  <definedNames>
    <definedName name="_xlnm.Print_Area" localSheetId="0">'4.基建修缮类'!$A$1:$K$26</definedName>
  </definedNames>
  <calcPr calcId="144525"/>
</workbook>
</file>

<file path=xl/sharedStrings.xml><?xml version="1.0" encoding="utf-8"?>
<sst xmlns="http://schemas.openxmlformats.org/spreadsheetml/2006/main" count="84" uniqueCount="71">
  <si>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</si>
  <si>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</si>
  <si>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</si>
  <si>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2020年公路及桥梁大修项目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</si>
  <si>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</si>
  <si>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indexed="8"/>
        <rFont val="宋体"/>
        <charset val="134"/>
      </rPr>
      <t>70</t>
    </r>
  </si>
  <si>
    <t>实施单位</t>
  </si>
  <si>
    <t>北京市交通委员会延庆公路分局</t>
  </si>
  <si>
    <t>项目资金                    （万元）</t>
  </si>
  <si>
    <t>年初预算数（A）</t>
  </si>
  <si>
    <t>全年预算数（B）</t>
  </si>
  <si>
    <t>全年执行数（C）</t>
  </si>
  <si>
    <r>
      <rPr>
        <sz val="11"/>
        <color theme="1"/>
        <rFont val="宋体"/>
        <charset val="134"/>
      </rPr>
      <t>分值   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</si>
  <si>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</si>
  <si>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</si>
  <si>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</si>
  <si>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</si>
  <si>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</si>
  <si>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</si>
  <si>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</si>
  <si>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</si>
  <si>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</si>
  <si>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</si>
  <si>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</si>
  <si>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根据北京市交通委员会2020年工程项目安排，通过完成京青线（原京银线）大修工程、松闫路大修工程、兴阳线大修工程项目和开展妫川路等延庆路域环境整治前期工作，提高行车安全，改善路域环境，提高路面性能，为沿线村庄的旅游业发展提供良好的基础设施条件和保障性服务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</si>
  <si>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</si>
  <si>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</si>
  <si>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</si>
  <si>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</si>
  <si>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</si>
  <si>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</si>
  <si>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</si>
  <si>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</si>
  <si>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</si>
  <si>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</si>
  <si>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京青线（原京银线）大修工程</t>
  </si>
  <si>
    <t>全长22.6km，面积36.2万平方米</t>
  </si>
  <si>
    <t>完成值达到指标值，记满分；未达到指标值，按B/A或A/B*该指标分值记分。(即较小的数/大数*该指标分值）</t>
  </si>
  <si>
    <t>松闫路大修工程</t>
  </si>
  <si>
    <t>全长16.3km，面积10.7万平方米</t>
  </si>
  <si>
    <t>兴阳线大修工程</t>
  </si>
  <si>
    <t>全长21.98km，面积17.53万平方米，2020年建设完成10%</t>
  </si>
  <si>
    <t>妫川路等延庆路域环境整治</t>
  </si>
  <si>
    <t>项目实施线路4条，全长里程11.6公里，分别为：妫川路、兴阳线、康张路、旧小路，2020年完成招标工作</t>
  </si>
  <si>
    <t>质量指标
（13分）</t>
  </si>
  <si>
    <t>工程质量标准</t>
  </si>
  <si>
    <t>根据《公路工程质量检验评定标准》JTG F80/1-2017要求，工程质量须达到合格标准</t>
  </si>
  <si>
    <t>时效指标
（12分）</t>
  </si>
  <si>
    <t>完成工程方案制定和前期准备时间：2019年8月底；完成工程招标采购时间：2019年9月底；工程开工时间：2019年10月中旬；总体完工时间：2020年12月；交竣工验收时间：2020年12月底</t>
  </si>
  <si>
    <t>完成工程方案制定和前期准备时间：2019年8月底；完成工程招标采购时间：2019年9月底；工程开工时间：2019年10月中旬；总体完工时间：2020年9月；交竣工验收时间：2020年12月</t>
  </si>
  <si>
    <t>完成工程方案制定和前期准备时间：2020年1月底；完成工程招标采购时间：2020年3月底；工程开工时间：2020年4月中旬；总体完工时间：2020年12月；交竣工验收时间：2020年12月底</t>
  </si>
  <si>
    <t>完成工程方案制定和前期准备时间：2020年3月；完成工程招标采购时间：2020年4月；工程开工时间：2020年4月底；总体完工时间：2020年12月；交竣工验收时间：2020年12月</t>
  </si>
  <si>
    <t>受疫情影响滞后</t>
  </si>
  <si>
    <t>完成工程方案制定和前期准备时间：2020年9月底；完成工程招标采购时间：2020年10月底；工程开工时间：2020年11月底；总体完工时间：2021年12月底；交竣工验收时间：2021年12月底</t>
  </si>
  <si>
    <t>完成工程方案制定和前期准备时间：2020年9月底；完成工程招标采购时间：2020年10月底；工程开工时间：2021年4月；总体完工时间：2021年12月底；交竣工验收时间：2021年12月底</t>
  </si>
  <si>
    <t>开工时间滞后</t>
  </si>
  <si>
    <t>完成工程方案制定和前期准备时间：2020年11月底；完成工程招标采购时间：2020年12月底；工程开工时间：2021年4月底；总体完工时间：2021年12月底；交竣工验收时间：2021年12月底</t>
  </si>
  <si>
    <t>完成工程方案制定和前期准备时间：2020年11月底；完成工程招标采购时间：2021年1月2日；工程开工时间：2021年3月底；总体完工时间：2021年12月底；交竣工验收时间：2021年12月底</t>
  </si>
  <si>
    <t>招标及开工时间略有滞后</t>
  </si>
  <si>
    <t>成本指标
（10分）</t>
  </si>
  <si>
    <t>项目预算控制数</t>
  </si>
  <si>
    <t>12029万元：其中京青线（原京银线）大修工程4800万元、松闫路大修工程5600万元、兴阳线大修工程1500万元、妫川路等延庆路域环境整治129万元</t>
  </si>
  <si>
    <t>11934.9205万元：其中京青线（原京银线）大修工程4800万元、松闫路大修工程5600万元、兴阳线大修工程1500万元、妫川路等延庆路域环境整治34.9205万元</t>
  </si>
  <si>
    <r>
      <rPr>
        <sz val="11"/>
        <color theme="1"/>
        <rFont val="宋体"/>
        <charset val="134"/>
      </rPr>
      <t>在预算控制范围内得满分，超出预算按</t>
    </r>
    <r>
      <rPr>
        <sz val="11"/>
        <color indexed="8"/>
        <rFont val="宋体"/>
        <charset val="134"/>
      </rPr>
      <t>A/B*该指标分值计分</t>
    </r>
  </si>
  <si>
    <t>效
果
指
标
(40分)</t>
  </si>
  <si>
    <t>效益指标
（40分）</t>
  </si>
  <si>
    <t>社会效益</t>
  </si>
  <si>
    <t>项目实施后能够为沿线村庄的旅游业发展提供基础设施条件，改善冬奥会保障道路环境，便于人们出行，改善行车舒适度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</si>
  <si>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</si>
  <si>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社会效益依据不充分</t>
  </si>
  <si>
    <t>总分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</si>
</sst>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5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0"/>
      <name val="Arial"/>
      <charset val="134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63">
    <xf numFmtId="0" fontId="0" fillId="0" borderId="0">
      <alignment vertical="center"/>
    </xf>
    <xf numFmtId="0" fontId="7" fillId="0" borderId="0"/>
    <xf numFmtId="42" fontId="0" fillId="0" borderId="0" applyFont="0" applyFill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3" fillId="13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/>
    <xf numFmtId="0" fontId="0" fillId="3" borderId="18" applyNumberFormat="0" applyFont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6" fillId="0" borderId="21" applyNumberFormat="0" applyFill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32" fillId="26" borderId="22" applyNumberFormat="0" applyAlignment="0" applyProtection="0">
      <alignment vertical="center"/>
    </xf>
    <xf numFmtId="0" fontId="33" fillId="26" borderId="19" applyNumberFormat="0" applyAlignment="0" applyProtection="0">
      <alignment vertical="center"/>
    </xf>
    <xf numFmtId="0" fontId="14" fillId="2" borderId="16" applyNumberFormat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34" fillId="0" borderId="23" applyNumberFormat="0" applyFill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2" fillId="0" borderId="0"/>
    <xf numFmtId="0" fontId="20" fillId="2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22" fillId="0" borderId="0"/>
    <xf numFmtId="0" fontId="20" fillId="6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2" fillId="0" borderId="0"/>
    <xf numFmtId="0" fontId="20" fillId="14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2" fillId="0" borderId="0"/>
    <xf numFmtId="0" fontId="7" fillId="0" borderId="0">
      <alignment vertical="center"/>
    </xf>
    <xf numFmtId="0" fontId="7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0" fontId="7" fillId="0" borderId="0"/>
    <xf numFmtId="0" fontId="7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8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Fill="1">
      <alignment vertical="center"/>
    </xf>
    <xf numFmtId="0" fontId="3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vertical="center"/>
    </xf>
    <xf numFmtId="0" fontId="7" fillId="0" borderId="8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left" vertical="center"/>
    </xf>
    <xf numFmtId="0" fontId="9" fillId="0" borderId="8" xfId="0" applyFont="1" applyBorder="1" applyAlignment="1">
      <alignment horizontal="left" vertical="center"/>
    </xf>
    <xf numFmtId="0" fontId="9" fillId="0" borderId="8" xfId="0" applyFont="1" applyBorder="1" applyAlignment="1">
      <alignment vertical="center"/>
    </xf>
    <xf numFmtId="0" fontId="7" fillId="0" borderId="1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textRotation="255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3" xfId="0" applyNumberFormat="1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center" vertical="center" wrapText="1"/>
    </xf>
    <xf numFmtId="0" fontId="7" fillId="0" borderId="3" xfId="0" applyFont="1" applyBorder="1">
      <alignment vertical="center"/>
    </xf>
    <xf numFmtId="0" fontId="7" fillId="0" borderId="14" xfId="0" applyFont="1" applyBorder="1" applyAlignment="1">
      <alignment horizontal="center" vertical="center" textRotation="255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3" xfId="0" applyNumberFormat="1" applyFont="1" applyBorder="1" applyAlignment="1">
      <alignment horizontal="left" vertical="center" wrapText="1"/>
    </xf>
    <xf numFmtId="0" fontId="7" fillId="0" borderId="4" xfId="0" applyNumberFormat="1" applyFont="1" applyBorder="1" applyAlignment="1">
      <alignment horizontal="left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textRotation="255"/>
    </xf>
    <xf numFmtId="0" fontId="10" fillId="0" borderId="13" xfId="54" applyFont="1" applyFill="1" applyBorder="1" applyAlignment="1">
      <alignment horizontal="center" vertical="center" wrapText="1"/>
    </xf>
    <xf numFmtId="0" fontId="10" fillId="0" borderId="2" xfId="47" applyFont="1" applyFill="1" applyBorder="1" applyAlignment="1">
      <alignment horizontal="left" vertical="center" wrapText="1"/>
    </xf>
    <xf numFmtId="0" fontId="7" fillId="0" borderId="8" xfId="58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10" fillId="0" borderId="15" xfId="54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10" fillId="0" borderId="8" xfId="54" applyFont="1" applyFill="1" applyBorder="1" applyAlignment="1">
      <alignment horizontal="center" vertical="center" wrapText="1"/>
    </xf>
    <xf numFmtId="0" fontId="7" fillId="0" borderId="8" xfId="58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center" vertical="center"/>
    </xf>
    <xf numFmtId="0" fontId="11" fillId="0" borderId="8" xfId="58" applyFont="1" applyFill="1" applyBorder="1" applyAlignment="1">
      <alignment horizontal="left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left" vertical="center"/>
    </xf>
    <xf numFmtId="0" fontId="7" fillId="0" borderId="2" xfId="0" applyFont="1" applyFill="1" applyBorder="1" applyAlignment="1">
      <alignment horizontal="left" vertical="center"/>
    </xf>
    <xf numFmtId="0" fontId="12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176" fontId="7" fillId="0" borderId="8" xfId="0" applyNumberFormat="1" applyFont="1" applyFill="1" applyBorder="1" applyAlignment="1">
      <alignment horizontal="center" vertical="center" wrapText="1"/>
    </xf>
    <xf numFmtId="10" fontId="7" fillId="0" borderId="8" xfId="0" applyNumberFormat="1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left" vertical="center" wrapText="1"/>
    </xf>
    <xf numFmtId="0" fontId="7" fillId="0" borderId="15" xfId="0" applyFont="1" applyFill="1" applyBorder="1" applyAlignment="1">
      <alignment horizontal="left" vertical="center" wrapText="1"/>
    </xf>
    <xf numFmtId="176" fontId="7" fillId="0" borderId="8" xfId="0" applyNumberFormat="1" applyFont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left" vertical="center" wrapText="1"/>
    </xf>
    <xf numFmtId="0" fontId="7" fillId="0" borderId="4" xfId="0" applyFont="1" applyBorder="1">
      <alignment vertical="center"/>
    </xf>
    <xf numFmtId="0" fontId="7" fillId="0" borderId="4" xfId="0" applyFont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11" fillId="0" borderId="8" xfId="58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/>
    </xf>
    <xf numFmtId="0" fontId="13" fillId="0" borderId="0" xfId="0" applyFont="1" applyFill="1">
      <alignment vertical="center"/>
    </xf>
    <xf numFmtId="0" fontId="7" fillId="0" borderId="12" xfId="0" applyFont="1" applyFill="1" applyBorder="1" applyAlignment="1">
      <alignment horizontal="center" vertical="center" wrapText="1"/>
    </xf>
    <xf numFmtId="0" fontId="7" fillId="0" borderId="8" xfId="0" applyFont="1" applyBorder="1" applyAlignment="1">
      <alignment vertical="center"/>
    </xf>
    <xf numFmtId="176" fontId="3" fillId="0" borderId="0" xfId="0" applyNumberFormat="1" applyFont="1" applyAlignment="1">
      <alignment horizontal="center" vertical="center" wrapText="1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31"/>
  <sheetViews>
    <sheetView tabSelected="1" view="pageBreakPreview" zoomScale="85" zoomScaleNormal="85" zoomScaleSheetLayoutView="85" workbookViewId="0">
      <selection activeCell="G13" sqref="G13:K13"/>
    </sheetView>
  </sheetViews>
  <sheetFormatPr defaultColWidth="9" defaultRowHeight="14"/>
  <cols>
    <col min="1" max="1" width="4.12727272727273" customWidth="1"/>
    <col min="2" max="2" width="8.75454545454545" customWidth="1"/>
    <col min="3" max="3" width="10" customWidth="1"/>
    <col min="4" max="4" width="23.2545454545455" customWidth="1"/>
    <col min="5" max="7" width="21.6272727272727" style="6" customWidth="1"/>
    <col min="8" max="9" width="10.6272727272727" customWidth="1"/>
    <col min="10" max="10" width="10.6272727272727" style="7" customWidth="1"/>
    <col min="11" max="11" width="14.7545454545455" customWidth="1"/>
  </cols>
  <sheetData>
    <row r="1" ht="21" spans="1:11">
      <c r="A1" s="8"/>
      <c r="B1" s="8"/>
      <c r="C1" s="8"/>
      <c r="D1" s="8"/>
      <c r="E1" s="8"/>
      <c r="F1" s="8"/>
      <c r="G1" s="8"/>
      <c r="H1" s="8"/>
      <c r="I1" s="8"/>
      <c r="J1" s="8"/>
      <c r="K1" s="8"/>
    </row>
    <row r="2" s="1" customFormat="1" ht="23" spans="1:11">
      <c r="A2" s="9" t="s">
        <v>0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="2" customFormat="1" ht="17.5" spans="1:11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="2" customFormat="1" ht="11.25" customHeight="1" spans="1:11">
      <c r="A4" s="12"/>
      <c r="B4" s="12"/>
      <c r="C4" s="12"/>
      <c r="D4" s="12"/>
      <c r="E4" s="13"/>
      <c r="F4" s="13"/>
      <c r="G4" s="13"/>
      <c r="H4" s="12"/>
      <c r="I4" s="12"/>
      <c r="J4" s="64"/>
      <c r="K4" s="12"/>
    </row>
    <row r="5" s="3" customFormat="1" ht="20.25" customHeight="1" spans="1:11">
      <c r="A5" s="14" t="s">
        <v>2</v>
      </c>
      <c r="B5" s="15"/>
      <c r="C5" s="16"/>
      <c r="D5" s="14" t="s">
        <v>3</v>
      </c>
      <c r="E5" s="15"/>
      <c r="F5" s="15"/>
      <c r="G5" s="15"/>
      <c r="H5" s="15"/>
      <c r="I5" s="15"/>
      <c r="J5" s="15"/>
      <c r="K5" s="16"/>
    </row>
    <row r="6" s="3" customFormat="1" ht="20.25" customHeight="1" spans="1:11">
      <c r="A6" s="14" t="s">
        <v>4</v>
      </c>
      <c r="B6" s="15"/>
      <c r="C6" s="16"/>
      <c r="D6" s="17" t="s">
        <v>5</v>
      </c>
      <c r="E6" s="18"/>
      <c r="F6" s="19"/>
      <c r="G6" s="14" t="s">
        <v>6</v>
      </c>
      <c r="H6" s="16"/>
      <c r="I6" s="14" t="s">
        <v>7</v>
      </c>
      <c r="J6" s="15"/>
      <c r="K6" s="16"/>
    </row>
    <row r="7" s="3" customFormat="1" ht="28" spans="1:11">
      <c r="A7" s="20" t="s">
        <v>8</v>
      </c>
      <c r="B7" s="21"/>
      <c r="C7" s="22"/>
      <c r="D7" s="23"/>
      <c r="E7" s="24" t="s">
        <v>9</v>
      </c>
      <c r="F7" s="24" t="s">
        <v>10</v>
      </c>
      <c r="G7" s="24" t="s">
        <v>11</v>
      </c>
      <c r="H7" s="25" t="s">
        <v>12</v>
      </c>
      <c r="I7" s="65" t="s">
        <v>13</v>
      </c>
      <c r="J7" s="66" t="s">
        <v>14</v>
      </c>
      <c r="K7" s="24" t="s">
        <v>15</v>
      </c>
    </row>
    <row r="8" s="3" customFormat="1" ht="20.25" customHeight="1" spans="1:11">
      <c r="A8" s="26"/>
      <c r="B8" s="27"/>
      <c r="C8" s="28"/>
      <c r="D8" s="29" t="s">
        <v>16</v>
      </c>
      <c r="E8" s="24">
        <v>11700</v>
      </c>
      <c r="F8" s="24">
        <v>12029</v>
      </c>
      <c r="G8" s="24">
        <v>11934.9205</v>
      </c>
      <c r="H8" s="24">
        <v>10</v>
      </c>
      <c r="I8" s="67">
        <f>+G8/F8</f>
        <v>0.992178942555491</v>
      </c>
      <c r="J8" s="66">
        <f>IF(H8*I8&lt;10,H8*I8,10)</f>
        <v>9.92178942555491</v>
      </c>
      <c r="K8" s="68" t="s">
        <v>17</v>
      </c>
    </row>
    <row r="9" s="3" customFormat="1" ht="20.25" customHeight="1" spans="1:11">
      <c r="A9" s="26"/>
      <c r="B9" s="27"/>
      <c r="C9" s="28"/>
      <c r="D9" s="30" t="s">
        <v>18</v>
      </c>
      <c r="E9" s="24">
        <v>11700</v>
      </c>
      <c r="F9" s="24">
        <v>12029</v>
      </c>
      <c r="G9" s="24">
        <v>11934.9205</v>
      </c>
      <c r="H9" s="24">
        <v>10</v>
      </c>
      <c r="I9" s="67">
        <f>+G9/F9</f>
        <v>0.992178942555491</v>
      </c>
      <c r="J9" s="66">
        <f>IF(H9*I9&lt;10,H9*I9,10)</f>
        <v>9.92178942555491</v>
      </c>
      <c r="K9" s="69"/>
    </row>
    <row r="10" s="3" customFormat="1" ht="20.25" customHeight="1" spans="1:11">
      <c r="A10" s="26"/>
      <c r="B10" s="27"/>
      <c r="C10" s="28"/>
      <c r="D10" s="30" t="s">
        <v>19</v>
      </c>
      <c r="E10" s="31"/>
      <c r="F10" s="24"/>
      <c r="G10" s="24"/>
      <c r="H10" s="24"/>
      <c r="I10" s="24"/>
      <c r="J10" s="70"/>
      <c r="K10" s="69"/>
    </row>
    <row r="11" s="3" customFormat="1" ht="20.25" customHeight="1" spans="1:11">
      <c r="A11" s="32"/>
      <c r="B11" s="33"/>
      <c r="C11" s="34"/>
      <c r="D11" s="30" t="s">
        <v>20</v>
      </c>
      <c r="E11" s="23"/>
      <c r="F11" s="24"/>
      <c r="G11" s="24"/>
      <c r="H11" s="24"/>
      <c r="I11" s="24"/>
      <c r="J11" s="70"/>
      <c r="K11" s="71"/>
    </row>
    <row r="12" s="3" customFormat="1" ht="24" customHeight="1" spans="1:11">
      <c r="A12" s="35" t="s">
        <v>21</v>
      </c>
      <c r="B12" s="36" t="s">
        <v>22</v>
      </c>
      <c r="C12" s="37"/>
      <c r="D12" s="37"/>
      <c r="E12" s="37"/>
      <c r="F12" s="38"/>
      <c r="G12" s="36" t="s">
        <v>23</v>
      </c>
      <c r="H12" s="39"/>
      <c r="I12" s="39"/>
      <c r="J12" s="39"/>
      <c r="K12" s="72"/>
    </row>
    <row r="13" s="3" customFormat="1" ht="75" customHeight="1" spans="1:11">
      <c r="A13" s="40"/>
      <c r="B13" s="41" t="s">
        <v>24</v>
      </c>
      <c r="C13" s="42"/>
      <c r="D13" s="42"/>
      <c r="E13" s="42"/>
      <c r="F13" s="43"/>
      <c r="G13" s="41" t="s">
        <v>24</v>
      </c>
      <c r="H13" s="42"/>
      <c r="I13" s="42"/>
      <c r="J13" s="42"/>
      <c r="K13" s="43"/>
    </row>
    <row r="14" s="3" customFormat="1" ht="25.5" customHeight="1" spans="1:11">
      <c r="A14" s="35" t="s">
        <v>25</v>
      </c>
      <c r="B14" s="44" t="s">
        <v>26</v>
      </c>
      <c r="C14" s="24" t="s">
        <v>27</v>
      </c>
      <c r="D14" s="24" t="s">
        <v>28</v>
      </c>
      <c r="E14" s="24" t="s">
        <v>29</v>
      </c>
      <c r="F14" s="44" t="s">
        <v>30</v>
      </c>
      <c r="G14" s="24" t="s">
        <v>31</v>
      </c>
      <c r="H14" s="45" t="s">
        <v>15</v>
      </c>
      <c r="I14" s="73"/>
      <c r="J14" s="70" t="s">
        <v>14</v>
      </c>
      <c r="K14" s="44" t="s">
        <v>32</v>
      </c>
    </row>
    <row r="15" s="4" customFormat="1" ht="28" spans="1:11">
      <c r="A15" s="46"/>
      <c r="B15" s="47" t="s">
        <v>33</v>
      </c>
      <c r="C15" s="47" t="s">
        <v>34</v>
      </c>
      <c r="D15" s="48" t="s">
        <v>35</v>
      </c>
      <c r="E15" s="49">
        <v>3.75</v>
      </c>
      <c r="F15" s="48" t="s">
        <v>36</v>
      </c>
      <c r="G15" s="48" t="s">
        <v>36</v>
      </c>
      <c r="H15" s="50" t="s">
        <v>37</v>
      </c>
      <c r="I15" s="74"/>
      <c r="J15" s="49">
        <v>3.75</v>
      </c>
      <c r="K15" s="55"/>
    </row>
    <row r="16" s="4" customFormat="1" ht="28" spans="1:11">
      <c r="A16" s="46"/>
      <c r="B16" s="51"/>
      <c r="C16" s="51"/>
      <c r="D16" s="48" t="s">
        <v>38</v>
      </c>
      <c r="E16" s="49">
        <v>3.75</v>
      </c>
      <c r="F16" s="48" t="s">
        <v>39</v>
      </c>
      <c r="G16" s="48" t="s">
        <v>39</v>
      </c>
      <c r="H16" s="52"/>
      <c r="I16" s="75"/>
      <c r="J16" s="49">
        <v>3.75</v>
      </c>
      <c r="K16" s="55"/>
    </row>
    <row r="17" s="4" customFormat="1" ht="42" spans="1:11">
      <c r="A17" s="46"/>
      <c r="B17" s="51"/>
      <c r="C17" s="51"/>
      <c r="D17" s="48" t="s">
        <v>40</v>
      </c>
      <c r="E17" s="49">
        <v>3.75</v>
      </c>
      <c r="F17" s="48" t="s">
        <v>41</v>
      </c>
      <c r="G17" s="48" t="s">
        <v>41</v>
      </c>
      <c r="H17" s="52"/>
      <c r="I17" s="75"/>
      <c r="J17" s="49">
        <v>3.75</v>
      </c>
      <c r="K17" s="55"/>
    </row>
    <row r="18" s="4" customFormat="1" ht="70" spans="1:11">
      <c r="A18" s="46"/>
      <c r="B18" s="51"/>
      <c r="C18" s="51"/>
      <c r="D18" s="48" t="s">
        <v>42</v>
      </c>
      <c r="E18" s="49">
        <v>3.75</v>
      </c>
      <c r="F18" s="48" t="s">
        <v>43</v>
      </c>
      <c r="G18" s="48" t="s">
        <v>43</v>
      </c>
      <c r="H18" s="52"/>
      <c r="I18" s="75"/>
      <c r="J18" s="49">
        <v>3.75</v>
      </c>
      <c r="K18" s="55"/>
    </row>
    <row r="19" s="4" customFormat="1" ht="56" spans="1:11">
      <c r="A19" s="46"/>
      <c r="B19" s="51"/>
      <c r="C19" s="53" t="s">
        <v>44</v>
      </c>
      <c r="D19" s="48" t="s">
        <v>45</v>
      </c>
      <c r="E19" s="49">
        <v>13</v>
      </c>
      <c r="F19" s="54" t="s">
        <v>46</v>
      </c>
      <c r="G19" s="54" t="s">
        <v>46</v>
      </c>
      <c r="H19" s="52"/>
      <c r="I19" s="75"/>
      <c r="J19" s="76">
        <v>13</v>
      </c>
      <c r="K19" s="55"/>
    </row>
    <row r="20" s="4" customFormat="1" ht="126" spans="1:11">
      <c r="A20" s="46"/>
      <c r="B20" s="51"/>
      <c r="C20" s="53" t="s">
        <v>47</v>
      </c>
      <c r="D20" s="48" t="s">
        <v>35</v>
      </c>
      <c r="E20" s="55">
        <v>3</v>
      </c>
      <c r="F20" s="56" t="s">
        <v>48</v>
      </c>
      <c r="G20" s="56" t="s">
        <v>49</v>
      </c>
      <c r="H20" s="52"/>
      <c r="I20" s="75"/>
      <c r="J20" s="77">
        <v>3</v>
      </c>
      <c r="K20" s="65"/>
    </row>
    <row r="21" s="4" customFormat="1" ht="126" spans="1:11">
      <c r="A21" s="46"/>
      <c r="B21" s="51"/>
      <c r="C21" s="53"/>
      <c r="D21" s="48" t="s">
        <v>38</v>
      </c>
      <c r="E21" s="55">
        <v>3</v>
      </c>
      <c r="F21" s="56" t="s">
        <v>50</v>
      </c>
      <c r="G21" s="56" t="s">
        <v>51</v>
      </c>
      <c r="H21" s="52"/>
      <c r="I21" s="75"/>
      <c r="J21" s="77">
        <v>2</v>
      </c>
      <c r="K21" s="65" t="s">
        <v>52</v>
      </c>
    </row>
    <row r="22" s="4" customFormat="1" ht="126" spans="1:12">
      <c r="A22" s="46"/>
      <c r="B22" s="51"/>
      <c r="C22" s="53"/>
      <c r="D22" s="48" t="s">
        <v>40</v>
      </c>
      <c r="E22" s="55">
        <v>3</v>
      </c>
      <c r="F22" s="56" t="s">
        <v>53</v>
      </c>
      <c r="G22" s="56" t="s">
        <v>54</v>
      </c>
      <c r="H22" s="52"/>
      <c r="I22" s="75"/>
      <c r="J22" s="77">
        <f>E22*4.5/5</f>
        <v>2.7</v>
      </c>
      <c r="K22" s="65" t="s">
        <v>55</v>
      </c>
      <c r="L22" s="78"/>
    </row>
    <row r="23" s="4" customFormat="1" ht="126" spans="1:11">
      <c r="A23" s="46"/>
      <c r="B23" s="51"/>
      <c r="C23" s="53"/>
      <c r="D23" s="48" t="s">
        <v>42</v>
      </c>
      <c r="E23" s="55">
        <v>3</v>
      </c>
      <c r="F23" s="56" t="s">
        <v>56</v>
      </c>
      <c r="G23" s="56" t="s">
        <v>57</v>
      </c>
      <c r="H23" s="57"/>
      <c r="I23" s="79"/>
      <c r="J23" s="77">
        <f>E23*4/5</f>
        <v>2.4</v>
      </c>
      <c r="K23" s="65" t="s">
        <v>58</v>
      </c>
    </row>
    <row r="24" s="4" customFormat="1" ht="98" spans="1:11">
      <c r="A24" s="46"/>
      <c r="B24" s="51"/>
      <c r="C24" s="47" t="s">
        <v>59</v>
      </c>
      <c r="D24" s="58" t="s">
        <v>60</v>
      </c>
      <c r="E24" s="55">
        <v>10</v>
      </c>
      <c r="F24" s="56" t="s">
        <v>61</v>
      </c>
      <c r="G24" s="56" t="s">
        <v>62</v>
      </c>
      <c r="H24" s="52" t="s">
        <v>63</v>
      </c>
      <c r="I24" s="75"/>
      <c r="J24" s="77">
        <v>10</v>
      </c>
      <c r="K24" s="65"/>
    </row>
    <row r="25" s="4" customFormat="1" ht="267" customHeight="1" spans="1:11">
      <c r="A25" s="46"/>
      <c r="B25" s="47" t="s">
        <v>64</v>
      </c>
      <c r="C25" s="47" t="s">
        <v>65</v>
      </c>
      <c r="D25" s="59" t="s">
        <v>66</v>
      </c>
      <c r="E25" s="55">
        <v>40</v>
      </c>
      <c r="F25" s="54" t="s">
        <v>67</v>
      </c>
      <c r="G25" s="54" t="s">
        <v>67</v>
      </c>
      <c r="H25" s="50" t="s">
        <v>68</v>
      </c>
      <c r="I25" s="74"/>
      <c r="J25" s="77">
        <v>35</v>
      </c>
      <c r="K25" s="65" t="s">
        <v>69</v>
      </c>
    </row>
    <row r="26" s="3" customFormat="1" ht="20.25" customHeight="1" spans="1:11">
      <c r="A26" s="60" t="s">
        <v>70</v>
      </c>
      <c r="B26" s="60"/>
      <c r="C26" s="60"/>
      <c r="D26" s="60"/>
      <c r="E26" s="60"/>
      <c r="F26" s="60"/>
      <c r="G26" s="60"/>
      <c r="H26" s="60"/>
      <c r="I26" s="60"/>
      <c r="J26" s="70">
        <f>J8+SUM(J15:J25)</f>
        <v>93.0217894255549</v>
      </c>
      <c r="K26" s="80"/>
    </row>
    <row r="27" s="5" customFormat="1" ht="15" spans="1:11">
      <c r="A27" s="61"/>
      <c r="B27" s="61"/>
      <c r="C27" s="61"/>
      <c r="D27" s="61"/>
      <c r="E27" s="61"/>
      <c r="F27" s="61"/>
      <c r="G27" s="61"/>
      <c r="H27" s="61"/>
      <c r="I27" s="61"/>
      <c r="J27" s="61"/>
      <c r="K27" s="61"/>
    </row>
    <row r="28" s="3" customFormat="1" ht="15" spans="1:11">
      <c r="A28" s="62"/>
      <c r="B28" s="62"/>
      <c r="C28" s="62"/>
      <c r="D28" s="62"/>
      <c r="E28" s="62"/>
      <c r="F28" s="62"/>
      <c r="G28" s="62"/>
      <c r="H28" s="62"/>
      <c r="I28" s="62"/>
      <c r="J28" s="62"/>
      <c r="K28" s="62"/>
    </row>
    <row r="29" s="3" customFormat="1" ht="15" spans="1:11">
      <c r="A29" s="62"/>
      <c r="B29" s="62"/>
      <c r="C29" s="62"/>
      <c r="D29" s="62"/>
      <c r="E29" s="62"/>
      <c r="F29" s="62"/>
      <c r="G29" s="62"/>
      <c r="H29" s="62"/>
      <c r="I29" s="62"/>
      <c r="J29" s="62"/>
      <c r="K29" s="62"/>
    </row>
    <row r="30" s="3" customFormat="1" ht="15" spans="1:11">
      <c r="A30" s="61"/>
      <c r="B30" s="61"/>
      <c r="C30" s="61"/>
      <c r="D30" s="61"/>
      <c r="E30" s="61"/>
      <c r="F30" s="61"/>
      <c r="G30" s="61"/>
      <c r="H30" s="61"/>
      <c r="I30" s="61"/>
      <c r="J30" s="61"/>
      <c r="K30" s="61"/>
    </row>
    <row r="31" s="3" customFormat="1" ht="15" spans="5:10">
      <c r="E31" s="63"/>
      <c r="F31" s="63"/>
      <c r="G31" s="63"/>
      <c r="J31" s="81"/>
    </row>
  </sheetData>
  <mergeCells count="29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24:I24"/>
    <mergeCell ref="H25:I25"/>
    <mergeCell ref="A26:I26"/>
    <mergeCell ref="A27:K27"/>
    <mergeCell ref="A28:K28"/>
    <mergeCell ref="A29:K29"/>
    <mergeCell ref="A30:K30"/>
    <mergeCell ref="A12:A13"/>
    <mergeCell ref="A14:A25"/>
    <mergeCell ref="B15:B24"/>
    <mergeCell ref="C15:C18"/>
    <mergeCell ref="C20:C23"/>
    <mergeCell ref="K8:K11"/>
    <mergeCell ref="A7:C11"/>
    <mergeCell ref="H15:I23"/>
  </mergeCells>
  <printOptions horizontalCentered="1" verticalCentered="1"/>
  <pageMargins left="0.708661417322835" right="0.708661417322835" top="0.748031496062992" bottom="0.748031496062992" header="0.31496062992126" footer="0.31496062992126"/>
  <pageSetup paperSize="9" scale="51" orientation="portrait"/>
  <headerFooter/>
  <rowBreaks count="1" manualBreakCount="1">
    <brk id="2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4.基建修缮类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2021-05-28T03:53:00Z</cp:lastPrinted>
  <dcterms:modified xsi:type="dcterms:W3CDTF">2021-06-02T07:06:06Z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  <property fmtid="{D5CDD505-2E9C-101B-9397-08002B2CF9AE}" pid="3" name="ICV">
    <vt:lpwstr>58FB1B008C51481BA268A411EB0D937A</vt:lpwstr>
  </property>
</Properties>
</file>