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2.信息系统建设维护" sheetId="18" r:id="rId1"/>
  </sheets>
  <definedNames>
    <definedName name="_xlnm.Print_Area" localSheetId="0">'2.信息系统建设维护'!$A$1:$K$29</definedName>
  </definedNames>
  <calcPr calcId="144525"/>
</workbook>
</file>

<file path=xl/sharedStrings.xml><?xml version="1.0" encoding="utf-8"?>
<sst xmlns="http://schemas.openxmlformats.org/spreadsheetml/2006/main" count="91" uniqueCount="79">
  <si>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</si>
  <si>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</si>
  <si>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</si>
  <si>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2020年路网建设运维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</si>
  <si>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</si>
  <si>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</si>
  <si>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</si>
  <si>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北京市交通委员会密云公路分局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</si>
  <si>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</si>
  <si>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</si>
  <si>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</si>
  <si>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</si>
  <si>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</si>
  <si>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</si>
  <si>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</si>
  <si>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</si>
  <si>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</si>
  <si>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</si>
  <si>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</si>
  <si>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</si>
  <si>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</si>
  <si>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</si>
  <si>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</si>
  <si>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</si>
  <si>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按照《北京市交通委员会关于下达2020年度普通公路养护资金计划的通知》，更新、新建、迁移交通量调查设备5套，182套路网外场设施和内场设施运维，4座隧道机电设施运维，提高全路网现代化管理与服务水平，提升公众出行服务能力，提升治超工作质量。</t>
  </si>
  <si>
    <t>路网运维：完成辖区内、外场182套路网设施及4座隧道的运维工作。                     路网建设：完成交调设备迁移1套、超声波更新3套、新建交调1套，更新2套可变情报板设备、更新5套视频采集设备及更换27处（59套）现有国省道交调点位的指示标志。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</si>
  <si>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</si>
  <si>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</si>
  <si>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</si>
  <si>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</si>
  <si>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</si>
  <si>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</si>
  <si>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</si>
  <si>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</si>
  <si>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数量指标（15分）</t>
  </si>
  <si>
    <t>路网设施建设工程</t>
  </si>
  <si>
    <t>设备更新数量74套，包括情报板2套，视频5套，超声波3套，微波2套，交调迁移1套，交调标志59套，新建交调2套</t>
  </si>
  <si>
    <t>71套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</si>
  <si>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</si>
  <si>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取消2套微波设备更新，取消新建交掉设备1套</t>
  </si>
  <si>
    <t>完成交调设备迁移1套、更新3套、新建1套，更新2套可变情报板设备、更新5套视频采集设备及更换27 处现有国省道交调点位的指示标志</t>
  </si>
  <si>
    <t>路网设施运维</t>
  </si>
  <si>
    <t>完成内、外场182套路网设施的运维工作</t>
  </si>
  <si>
    <t>182套</t>
  </si>
  <si>
    <t>隧道机电设施运维</t>
  </si>
  <si>
    <t>4座</t>
  </si>
  <si>
    <t>支付运维工程尾款</t>
  </si>
  <si>
    <t>1项</t>
  </si>
  <si>
    <t>质量指标
（13分）</t>
  </si>
  <si>
    <t>路网设施运维质量标准</t>
  </si>
  <si>
    <t>符合《北京市普通公路路网信息采集与发布设施运维技术规程》，达到合格等级</t>
  </si>
  <si>
    <t>工程质量标准</t>
  </si>
  <si>
    <t>符合《北京市公路路网信息采集与发布设备建设管理办法》要求，按《公路工程质量检验评定标准》JTG F80/1-2017验收合格</t>
  </si>
  <si>
    <t>路网设施和隧道机电设施完好率</t>
  </si>
  <si>
    <t>路网设施完好率≥99%；隧道机电设施完好率≥95%</t>
  </si>
  <si>
    <t>工程尾款支付条件</t>
  </si>
  <si>
    <t>项目质量合格并已经通过交工验收，已具备计量支付手续</t>
  </si>
  <si>
    <t>时效指标
（12分）</t>
  </si>
  <si>
    <t>路网设施运维、隧道机电设施运维时间</t>
  </si>
  <si>
    <t>全年进行，2020年1月-2020年12月</t>
  </si>
  <si>
    <t>2020年1月-2020年12月</t>
  </si>
  <si>
    <t>施工及监理招标时间：2020年6月；合同签订时间：2020年8月；项目施工时间：2020年9月-2020年11月；交工验收时间：2020年12月</t>
  </si>
  <si>
    <t>施工及监理招标时间：2020年7月；合同签订时间：2020年8月；项目施工时间：2020年9月-2020年11月；交工验收时间：2020年12月</t>
  </si>
  <si>
    <t>招标时间略有滞后</t>
  </si>
  <si>
    <t>工程尾款支付时间</t>
  </si>
  <si>
    <t>2020年12月前完成支付</t>
  </si>
  <si>
    <t>当年12月前</t>
  </si>
  <si>
    <t>成本指标
（10分）</t>
  </si>
  <si>
    <t>项目预算控制数</t>
  </si>
  <si>
    <t>552万元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</si>
  <si>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</si>
  <si>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</si>
  <si>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</si>
  <si>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</si>
  <si>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保障设备正常运行，延长设备设施的使用寿命，保证数据采集和信息发布及时准确，设备满意度90%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</si>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</sst>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7" fillId="18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/>
    <xf numFmtId="0" fontId="0" fillId="4" borderId="18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9" fillId="20" borderId="23" applyNumberFormat="0" applyAlignment="0" applyProtection="0">
      <alignment vertical="center"/>
    </xf>
    <xf numFmtId="0" fontId="31" fillId="20" borderId="21" applyNumberFormat="0" applyAlignment="0" applyProtection="0">
      <alignment vertical="center"/>
    </xf>
    <xf numFmtId="0" fontId="18" fillId="8" borderId="19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0" borderId="0"/>
    <xf numFmtId="0" fontId="14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0" borderId="0"/>
    <xf numFmtId="0" fontId="14" fillId="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0" borderId="0"/>
    <xf numFmtId="0" fontId="14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top" wrapText="1"/>
    </xf>
    <xf numFmtId="0" fontId="7" fillId="0" borderId="3" xfId="0" applyNumberFormat="1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5" xfId="54" applyFont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1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center" vertical="center" wrapText="1"/>
    </xf>
    <xf numFmtId="0" fontId="10" fillId="0" borderId="14" xfId="54" applyFont="1" applyBorder="1" applyAlignment="1">
      <alignment horizontal="center" vertical="center" wrapText="1"/>
    </xf>
    <xf numFmtId="0" fontId="10" fillId="0" borderId="13" xfId="54" applyFont="1" applyBorder="1" applyAlignment="1">
      <alignment horizontal="center" vertical="center" wrapText="1"/>
    </xf>
    <xf numFmtId="9" fontId="7" fillId="0" borderId="8" xfId="1" applyNumberFormat="1" applyFont="1" applyBorder="1" applyAlignment="1">
      <alignment horizontal="left" vertical="center" wrapText="1"/>
    </xf>
    <xf numFmtId="9" fontId="7" fillId="0" borderId="8" xfId="1" applyNumberFormat="1" applyFont="1" applyFill="1" applyBorder="1" applyAlignment="1">
      <alignment horizontal="left" vertical="center" wrapText="1"/>
    </xf>
    <xf numFmtId="9" fontId="7" fillId="0" borderId="8" xfId="0" applyNumberFormat="1" applyFont="1" applyBorder="1" applyAlignment="1">
      <alignment horizontal="left" vertical="center" wrapText="1"/>
    </xf>
    <xf numFmtId="9" fontId="7" fillId="0" borderId="8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K34"/>
  <sheetViews>
    <sheetView tabSelected="1" view="pageBreakPreview" zoomScale="59" zoomScaleNormal="100" zoomScaleSheetLayoutView="59" topLeftCell="A25" workbookViewId="0">
      <selection activeCell="G28" sqref="G28"/>
    </sheetView>
  </sheetViews>
  <sheetFormatPr defaultColWidth="9" defaultRowHeight="14"/>
  <cols>
    <col min="1" max="1" width="4.12727272727273" customWidth="1"/>
    <col min="2" max="3" width="9.87272727272727" customWidth="1"/>
    <col min="4" max="4" width="20.5" customWidth="1"/>
    <col min="5" max="5" width="18.2545454545455" style="5" customWidth="1"/>
    <col min="6" max="6" width="18.3727272727273" style="5" customWidth="1"/>
    <col min="7" max="7" width="17.2545454545455" style="5" customWidth="1"/>
    <col min="8" max="9" width="13.8727272727273" customWidth="1"/>
    <col min="10" max="10" width="8.5" style="6" customWidth="1"/>
    <col min="11" max="11" width="18.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2" customHeight="1" spans="1:11">
      <c r="A4" s="11"/>
      <c r="B4" s="11"/>
      <c r="C4" s="11"/>
      <c r="D4" s="11"/>
      <c r="E4" s="12"/>
      <c r="F4" s="12"/>
      <c r="G4" s="12"/>
      <c r="H4" s="11"/>
      <c r="I4" s="11"/>
      <c r="J4" s="76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6" t="s">
        <v>4</v>
      </c>
      <c r="B6" s="17"/>
      <c r="C6" s="18"/>
      <c r="D6" s="19" t="s">
        <v>5</v>
      </c>
      <c r="E6" s="20"/>
      <c r="F6" s="21"/>
      <c r="G6" s="13" t="s">
        <v>6</v>
      </c>
      <c r="H6" s="15"/>
      <c r="I6" s="13" t="s">
        <v>7</v>
      </c>
      <c r="J6" s="14"/>
      <c r="K6" s="15"/>
    </row>
    <row r="7" s="3" customFormat="1" ht="20.25" customHeight="1" spans="1:11">
      <c r="A7" s="22" t="s">
        <v>8</v>
      </c>
      <c r="B7" s="23"/>
      <c r="C7" s="24"/>
      <c r="D7" s="25"/>
      <c r="E7" s="26" t="s">
        <v>9</v>
      </c>
      <c r="F7" s="26" t="s">
        <v>10</v>
      </c>
      <c r="G7" s="26" t="s">
        <v>11</v>
      </c>
      <c r="H7" s="26" t="s">
        <v>12</v>
      </c>
      <c r="I7" s="26" t="s">
        <v>13</v>
      </c>
      <c r="J7" s="26" t="s">
        <v>14</v>
      </c>
      <c r="K7" s="30" t="s">
        <v>15</v>
      </c>
    </row>
    <row r="8" s="3" customFormat="1" ht="20.25" customHeight="1" spans="1:11">
      <c r="A8" s="27"/>
      <c r="B8" s="28"/>
      <c r="C8" s="29"/>
      <c r="D8" s="25" t="s">
        <v>16</v>
      </c>
      <c r="E8" s="30">
        <v>549</v>
      </c>
      <c r="F8" s="30">
        <v>552</v>
      </c>
      <c r="G8" s="30">
        <v>552</v>
      </c>
      <c r="H8" s="30">
        <v>10</v>
      </c>
      <c r="I8" s="77">
        <f>+G8/F8</f>
        <v>1</v>
      </c>
      <c r="J8" s="26">
        <f>IF(H8*I8&lt;10,H8*I8,10)</f>
        <v>10</v>
      </c>
      <c r="K8" s="78" t="s">
        <v>17</v>
      </c>
    </row>
    <row r="9" s="3" customFormat="1" ht="20.25" customHeight="1" spans="1:11">
      <c r="A9" s="27"/>
      <c r="B9" s="28"/>
      <c r="C9" s="29"/>
      <c r="D9" s="31" t="s">
        <v>18</v>
      </c>
      <c r="E9" s="30">
        <v>549</v>
      </c>
      <c r="F9" s="30">
        <v>552</v>
      </c>
      <c r="G9" s="30">
        <v>552</v>
      </c>
      <c r="H9" s="30">
        <v>10</v>
      </c>
      <c r="I9" s="77">
        <f>+G9/F9</f>
        <v>1</v>
      </c>
      <c r="J9" s="26">
        <f>IF(H9*I9&lt;10,H9*I9,10)</f>
        <v>10</v>
      </c>
      <c r="K9" s="79"/>
    </row>
    <row r="10" s="3" customFormat="1" ht="20.25" customHeight="1" spans="1:11">
      <c r="A10" s="27"/>
      <c r="B10" s="28"/>
      <c r="C10" s="29"/>
      <c r="D10" s="31" t="s">
        <v>19</v>
      </c>
      <c r="E10" s="32"/>
      <c r="F10" s="33"/>
      <c r="G10" s="30"/>
      <c r="H10" s="30"/>
      <c r="I10" s="30"/>
      <c r="J10" s="80"/>
      <c r="K10" s="79"/>
    </row>
    <row r="11" s="3" customFormat="1" ht="20.25" customHeight="1" spans="1:11">
      <c r="A11" s="34"/>
      <c r="B11" s="35"/>
      <c r="C11" s="36"/>
      <c r="D11" s="31" t="s">
        <v>20</v>
      </c>
      <c r="E11" s="37"/>
      <c r="F11" s="33"/>
      <c r="G11" s="30"/>
      <c r="H11" s="30"/>
      <c r="I11" s="30"/>
      <c r="J11" s="80"/>
      <c r="K11" s="81"/>
    </row>
    <row r="12" s="3" customFormat="1" ht="18.75" customHeight="1" spans="1:11">
      <c r="A12" s="38" t="s">
        <v>21</v>
      </c>
      <c r="B12" s="39" t="s">
        <v>22</v>
      </c>
      <c r="C12" s="40"/>
      <c r="D12" s="40"/>
      <c r="E12" s="40"/>
      <c r="F12" s="41"/>
      <c r="G12" s="42" t="s">
        <v>23</v>
      </c>
      <c r="H12" s="43"/>
      <c r="I12" s="43"/>
      <c r="J12" s="43"/>
      <c r="K12" s="82"/>
    </row>
    <row r="13" s="3" customFormat="1" ht="63.75" customHeight="1" spans="1:11">
      <c r="A13" s="44"/>
      <c r="B13" s="45" t="s">
        <v>24</v>
      </c>
      <c r="C13" s="46"/>
      <c r="D13" s="46"/>
      <c r="E13" s="46"/>
      <c r="F13" s="47"/>
      <c r="G13" s="45" t="s">
        <v>25</v>
      </c>
      <c r="H13" s="46"/>
      <c r="I13" s="46"/>
      <c r="J13" s="46"/>
      <c r="K13" s="47"/>
    </row>
    <row r="14" s="3" customFormat="1" ht="25.5" customHeight="1" spans="1:11">
      <c r="A14" s="48" t="s">
        <v>26</v>
      </c>
      <c r="B14" s="49" t="s">
        <v>27</v>
      </c>
      <c r="C14" s="30" t="s">
        <v>28</v>
      </c>
      <c r="D14" s="30" t="s">
        <v>29</v>
      </c>
      <c r="E14" s="30" t="s">
        <v>30</v>
      </c>
      <c r="F14" s="49" t="s">
        <v>31</v>
      </c>
      <c r="G14" s="30" t="s">
        <v>32</v>
      </c>
      <c r="H14" s="50" t="s">
        <v>15</v>
      </c>
      <c r="I14" s="83"/>
      <c r="J14" s="80" t="s">
        <v>14</v>
      </c>
      <c r="K14" s="49" t="s">
        <v>33</v>
      </c>
    </row>
    <row r="15" s="3" customFormat="1" ht="107" customHeight="1" spans="1:11">
      <c r="A15" s="51"/>
      <c r="B15" s="52"/>
      <c r="C15" s="52" t="s">
        <v>34</v>
      </c>
      <c r="D15" s="53" t="s">
        <v>35</v>
      </c>
      <c r="E15" s="54">
        <v>3</v>
      </c>
      <c r="F15" s="55" t="s">
        <v>36</v>
      </c>
      <c r="G15" s="56" t="s">
        <v>37</v>
      </c>
      <c r="H15" s="57" t="s">
        <v>38</v>
      </c>
      <c r="I15" s="84"/>
      <c r="J15" s="85">
        <f>3*71/74</f>
        <v>2.87837837837838</v>
      </c>
      <c r="K15" s="49" t="s">
        <v>39</v>
      </c>
    </row>
    <row r="16" s="3" customFormat="1" ht="112" spans="1:11">
      <c r="A16" s="51"/>
      <c r="B16" s="52"/>
      <c r="C16" s="52"/>
      <c r="D16" s="53" t="s">
        <v>35</v>
      </c>
      <c r="E16" s="54">
        <v>3</v>
      </c>
      <c r="F16" s="55" t="s">
        <v>40</v>
      </c>
      <c r="G16" s="58" t="s">
        <v>40</v>
      </c>
      <c r="H16" s="59"/>
      <c r="I16" s="86"/>
      <c r="J16" s="30">
        <v>3</v>
      </c>
      <c r="K16" s="49"/>
    </row>
    <row r="17" s="3" customFormat="1" ht="42" spans="1:11">
      <c r="A17" s="51"/>
      <c r="B17" s="52"/>
      <c r="C17" s="52"/>
      <c r="D17" s="60" t="s">
        <v>41</v>
      </c>
      <c r="E17" s="54">
        <v>3</v>
      </c>
      <c r="F17" s="55" t="s">
        <v>42</v>
      </c>
      <c r="G17" s="61" t="s">
        <v>43</v>
      </c>
      <c r="H17" s="59"/>
      <c r="I17" s="86"/>
      <c r="J17" s="30">
        <v>3</v>
      </c>
      <c r="K17" s="30"/>
    </row>
    <row r="18" s="3" customFormat="1" ht="26.25" customHeight="1" spans="1:11">
      <c r="A18" s="51"/>
      <c r="B18" s="52"/>
      <c r="C18" s="52"/>
      <c r="D18" s="53" t="s">
        <v>44</v>
      </c>
      <c r="E18" s="54">
        <v>3</v>
      </c>
      <c r="F18" s="56" t="s">
        <v>45</v>
      </c>
      <c r="G18" s="61" t="s">
        <v>45</v>
      </c>
      <c r="H18" s="59"/>
      <c r="I18" s="86"/>
      <c r="J18" s="54">
        <v>3</v>
      </c>
      <c r="K18" s="30"/>
    </row>
    <row r="19" s="3" customFormat="1" ht="26.25" customHeight="1" spans="1:11">
      <c r="A19" s="51"/>
      <c r="B19" s="52"/>
      <c r="C19" s="62"/>
      <c r="D19" s="53" t="s">
        <v>46</v>
      </c>
      <c r="E19" s="54">
        <v>3</v>
      </c>
      <c r="F19" s="56" t="s">
        <v>47</v>
      </c>
      <c r="G19" s="61" t="s">
        <v>47</v>
      </c>
      <c r="H19" s="59"/>
      <c r="I19" s="86"/>
      <c r="J19" s="30">
        <v>3</v>
      </c>
      <c r="K19" s="30"/>
    </row>
    <row r="20" s="3" customFormat="1" ht="70" spans="1:11">
      <c r="A20" s="51"/>
      <c r="B20" s="52"/>
      <c r="C20" s="63" t="s">
        <v>48</v>
      </c>
      <c r="D20" s="53" t="s">
        <v>49</v>
      </c>
      <c r="E20" s="54">
        <v>3.5</v>
      </c>
      <c r="F20" s="64" t="s">
        <v>50</v>
      </c>
      <c r="G20" s="65" t="s">
        <v>50</v>
      </c>
      <c r="H20" s="59"/>
      <c r="I20" s="86"/>
      <c r="J20" s="54">
        <v>3.5</v>
      </c>
      <c r="K20" s="30"/>
    </row>
    <row r="21" s="3" customFormat="1" ht="112" spans="1:11">
      <c r="A21" s="51"/>
      <c r="B21" s="52"/>
      <c r="C21" s="52"/>
      <c r="D21" s="53" t="s">
        <v>51</v>
      </c>
      <c r="E21" s="54">
        <v>3.5</v>
      </c>
      <c r="F21" s="64" t="s">
        <v>52</v>
      </c>
      <c r="G21" s="64" t="s">
        <v>52</v>
      </c>
      <c r="H21" s="59"/>
      <c r="I21" s="86"/>
      <c r="J21" s="54">
        <v>3.5</v>
      </c>
      <c r="K21" s="30"/>
    </row>
    <row r="22" s="3" customFormat="1" ht="42" spans="1:11">
      <c r="A22" s="51"/>
      <c r="B22" s="52"/>
      <c r="C22" s="52"/>
      <c r="D22" s="53" t="s">
        <v>53</v>
      </c>
      <c r="E22" s="54">
        <v>3</v>
      </c>
      <c r="F22" s="64" t="s">
        <v>54</v>
      </c>
      <c r="G22" s="64" t="s">
        <v>54</v>
      </c>
      <c r="H22" s="59"/>
      <c r="I22" s="86"/>
      <c r="J22" s="54">
        <v>3</v>
      </c>
      <c r="K22" s="30"/>
    </row>
    <row r="23" s="3" customFormat="1" ht="56" spans="1:11">
      <c r="A23" s="51"/>
      <c r="B23" s="52"/>
      <c r="C23" s="52"/>
      <c r="D23" s="53" t="s">
        <v>55</v>
      </c>
      <c r="E23" s="54">
        <v>3</v>
      </c>
      <c r="F23" s="55" t="s">
        <v>56</v>
      </c>
      <c r="G23" s="55" t="s">
        <v>56</v>
      </c>
      <c r="H23" s="59"/>
      <c r="I23" s="86"/>
      <c r="J23" s="54">
        <v>3</v>
      </c>
      <c r="K23" s="30"/>
    </row>
    <row r="24" s="3" customFormat="1" ht="28" spans="1:11">
      <c r="A24" s="51"/>
      <c r="B24" s="52"/>
      <c r="C24" s="63" t="s">
        <v>57</v>
      </c>
      <c r="D24" s="53" t="s">
        <v>58</v>
      </c>
      <c r="E24" s="54">
        <v>4</v>
      </c>
      <c r="F24" s="66" t="s">
        <v>59</v>
      </c>
      <c r="G24" s="66" t="s">
        <v>60</v>
      </c>
      <c r="H24" s="59"/>
      <c r="I24" s="86"/>
      <c r="J24" s="30">
        <v>4</v>
      </c>
      <c r="K24" s="30"/>
    </row>
    <row r="25" s="3" customFormat="1" ht="122" customHeight="1" spans="1:11">
      <c r="A25" s="51"/>
      <c r="B25" s="52"/>
      <c r="C25" s="52"/>
      <c r="D25" s="53" t="s">
        <v>35</v>
      </c>
      <c r="E25" s="54">
        <v>4</v>
      </c>
      <c r="F25" s="66" t="s">
        <v>61</v>
      </c>
      <c r="G25" s="66" t="s">
        <v>62</v>
      </c>
      <c r="H25" s="59"/>
      <c r="I25" s="86"/>
      <c r="J25" s="30">
        <f>4*3.5/4</f>
        <v>3.5</v>
      </c>
      <c r="K25" s="49" t="s">
        <v>63</v>
      </c>
    </row>
    <row r="26" s="3" customFormat="1" ht="28" spans="1:11">
      <c r="A26" s="51"/>
      <c r="B26" s="52"/>
      <c r="C26" s="52"/>
      <c r="D26" s="53" t="s">
        <v>64</v>
      </c>
      <c r="E26" s="54">
        <v>4</v>
      </c>
      <c r="F26" s="66" t="s">
        <v>65</v>
      </c>
      <c r="G26" s="67" t="s">
        <v>66</v>
      </c>
      <c r="H26" s="68"/>
      <c r="I26" s="87"/>
      <c r="J26" s="30">
        <v>4</v>
      </c>
      <c r="K26" s="30"/>
    </row>
    <row r="27" s="3" customFormat="1" ht="51.6" customHeight="1" spans="1:11">
      <c r="A27" s="51"/>
      <c r="B27" s="52"/>
      <c r="C27" s="63" t="s">
        <v>67</v>
      </c>
      <c r="D27" s="69" t="s">
        <v>68</v>
      </c>
      <c r="E27" s="54">
        <v>10</v>
      </c>
      <c r="F27" s="54" t="s">
        <v>69</v>
      </c>
      <c r="G27" s="67" t="s">
        <v>69</v>
      </c>
      <c r="H27" s="57" t="s">
        <v>70</v>
      </c>
      <c r="I27" s="84"/>
      <c r="J27" s="30">
        <v>10</v>
      </c>
      <c r="K27" s="30"/>
    </row>
    <row r="28" s="3" customFormat="1" ht="221.45" customHeight="1" spans="1:11">
      <c r="A28" s="51"/>
      <c r="B28" s="63" t="s">
        <v>71</v>
      </c>
      <c r="C28" s="70" t="s">
        <v>72</v>
      </c>
      <c r="D28" s="69" t="s">
        <v>73</v>
      </c>
      <c r="E28" s="30">
        <v>40</v>
      </c>
      <c r="F28" s="71" t="s">
        <v>74</v>
      </c>
      <c r="G28" s="30" t="s">
        <v>75</v>
      </c>
      <c r="H28" s="57" t="s">
        <v>76</v>
      </c>
      <c r="I28" s="84"/>
      <c r="J28" s="30">
        <v>35</v>
      </c>
      <c r="K28" s="49" t="s">
        <v>77</v>
      </c>
    </row>
    <row r="29" s="3" customFormat="1" ht="25.5" customHeight="1" spans="1:11">
      <c r="A29" s="72" t="s">
        <v>78</v>
      </c>
      <c r="B29" s="72"/>
      <c r="C29" s="72"/>
      <c r="D29" s="72"/>
      <c r="E29" s="72"/>
      <c r="F29" s="72"/>
      <c r="G29" s="72"/>
      <c r="H29" s="72"/>
      <c r="I29" s="72"/>
      <c r="J29" s="80">
        <f>J8+SUM(J15:J28)</f>
        <v>94.3783783783784</v>
      </c>
      <c r="K29" s="88"/>
    </row>
    <row r="30" s="4" customFormat="1" ht="15" spans="1:11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</row>
    <row r="31" s="3" customFormat="1" ht="15" spans="1:11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</row>
    <row r="32" s="3" customFormat="1" ht="15" spans="1:11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</row>
    <row r="33" s="3" customFormat="1" ht="15" spans="1:11">
      <c r="A33" s="73"/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1:1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7:I27"/>
    <mergeCell ref="H28:I28"/>
    <mergeCell ref="A29:I29"/>
    <mergeCell ref="A30:K30"/>
    <mergeCell ref="A31:K31"/>
    <mergeCell ref="A32:K32"/>
    <mergeCell ref="A33:K33"/>
    <mergeCell ref="A34:K34"/>
    <mergeCell ref="A12:A13"/>
    <mergeCell ref="A14:A28"/>
    <mergeCell ref="B15:B27"/>
    <mergeCell ref="C15:C19"/>
    <mergeCell ref="C20:C23"/>
    <mergeCell ref="C24:C26"/>
    <mergeCell ref="K8:K11"/>
    <mergeCell ref="A7:C11"/>
    <mergeCell ref="H15:I26"/>
  </mergeCells>
  <printOptions horizontalCentered="1" verticalCentered="1"/>
  <pageMargins left="0.31496062992126" right="0.511811023622047" top="0.354330708661417" bottom="0.354330708661417" header="0.31496062992126" footer="0.31496062992126"/>
  <pageSetup paperSize="9" scale="58" fitToHeight="0" orientation="portrait" horizontalDpi="300" verticalDpi="300"/>
  <headerFooter/>
  <rowBreaks count="1" manualBreakCount="1">
    <brk id="2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2.信息系统建设维护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