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<sst xmlns="http://schemas.openxmlformats.org/spreadsheetml/2006/main" count="75" uniqueCount="69">
  <si>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</si>
  <si>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</si>
  <si>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</si>
  <si>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2020年京藏高速北辅路改建工程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</si>
  <si>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</si>
  <si>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</si>
  <si>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</si>
  <si>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北京市交通委员会昌平公路分局</t>
  </si>
  <si>
    <t>项目资金                    （万元）</t>
  </si>
  <si>
    <t>年初预算数（A）</t>
  </si>
  <si>
    <r>
      <rPr>
        <sz val="11"/>
        <color theme="1"/>
        <rFont val="宋体"/>
        <charset val="134"/>
      </rPr>
      <t>全年预算数（B)</t>
    </r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</si>
  <si>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</si>
  <si>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</si>
  <si>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</si>
  <si>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</si>
  <si>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</si>
  <si>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</si>
  <si>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</si>
  <si>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</si>
  <si>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</si>
  <si>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</si>
  <si>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</si>
  <si>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</si>
  <si>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</si>
  <si>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项目期目标（2017年—2022年）：按照《公路工程质量检验评定标准》JTG F80/1-2017的要求，完成京藏高速北辅路改建计划工作，由之前的二级公路提升为城市主干道，项目批复投资17507万元，建设规模4.4公里，路基全宽21.5米，改建工程完成后将有效增强道路的通行能力、缓解交通压力，为周边居民提供保障性服务。项目总投资金额13043万元，其中，2017年至2019年预算资金2050万元，2020年预算资金300万元。
年度目标：2020年计划完成投资280万元，2020年计划二支沟桥至机务段0.5km，桥梁长度31m，桥梁施工面积为465m2，道路施工长度500m，道路施工面积为5700m2，资金支付300万元。</t>
  </si>
  <si>
    <t>2020年实施了完成256米长，3676平米，完成率73.52%；调整增加完成挡土墙108米，雨水管线125.9米，共计建安费79万元。2020年计划使用资金300万元，实际完成300万元。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</si>
  <si>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</si>
  <si>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</si>
  <si>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</si>
  <si>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</si>
  <si>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</si>
  <si>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</si>
  <si>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</si>
  <si>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</si>
  <si>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</si>
  <si>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</si>
  <si>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桥梁工程</t>
  </si>
  <si>
    <t>长31米，面积465平米</t>
  </si>
  <si>
    <t>0平米</t>
  </si>
  <si>
    <t>完成值达到指标值，记满分；未达到指标值，按B/A或A/B*该指标分值记分。(即较小的数/大数*该指标分值）</t>
  </si>
  <si>
    <t>受导行路开通延误影响，二支沟桥（南半幅）尚未进场，未能实施</t>
  </si>
  <si>
    <t>道路工程</t>
  </si>
  <si>
    <t>长500米，面积5700平米</t>
  </si>
  <si>
    <t>完成256米长，面积3676平米。挡土墙108米，雨水管线125.9米</t>
  </si>
  <si>
    <t>受沿线征地拆迁影响，根据实际施工进场情况，经分局主管领导协调会议定，调整绩效目标数量指标：增加，雨水工程125.9米，挡土墙工程108米；合计完成建安费79万元</t>
  </si>
  <si>
    <t>质量指标
（13分）</t>
  </si>
  <si>
    <t>工程质量标准</t>
  </si>
  <si>
    <t>根据《公路工程质量检验评定标准》JTG F80/1-2017要求，工程质量等级评定为合格</t>
  </si>
  <si>
    <t>建成分项工程到指标标准</t>
  </si>
  <si>
    <t>设计标准</t>
  </si>
  <si>
    <t>主干路，设计速度40公里/小时</t>
  </si>
  <si>
    <t>时效指标
（12分）</t>
  </si>
  <si>
    <t>开停工建设时间</t>
  </si>
  <si>
    <t>土建工程开、停工时间2020年4月至2020年11月</t>
  </si>
  <si>
    <t>计划工期8个月，实际工期5个月，未超过计划工期</t>
  </si>
  <si>
    <t>成本指标
（10分）</t>
  </si>
  <si>
    <t>项目预算控制数</t>
  </si>
  <si>
    <t>300万元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</si>
  <si>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</si>
  <si>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</si>
  <si>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</si>
  <si>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</si>
  <si>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桥梁、道路改建后，路况明显改善，车辆和行车人的交通安全状况得到提升</t>
  </si>
  <si>
    <t>续建工程，尚未建成通车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</si>
  <si>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</si>
  <si>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未完工项目</t>
  </si>
  <si>
    <t>可持续效益</t>
  </si>
  <si>
    <t>项目竣工通车后，路面新改建周期延长，可以达到设计年限12年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</si>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</sst>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_ "/>
    <numFmt numFmtId="178" formatCode="0.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2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2" borderId="23" applyNumberFormat="0" applyFont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7" borderId="16" applyNumberFormat="0" applyAlignment="0" applyProtection="0">
      <alignment vertical="center"/>
    </xf>
    <xf numFmtId="0" fontId="29" fillId="7" borderId="17" applyNumberFormat="0" applyAlignment="0" applyProtection="0">
      <alignment vertical="center"/>
    </xf>
    <xf numFmtId="0" fontId="25" fillId="24" borderId="19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0" borderId="0"/>
    <xf numFmtId="0" fontId="16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0" borderId="0"/>
    <xf numFmtId="0" fontId="7" fillId="0" borderId="0"/>
  </cellStyleXfs>
  <cellXfs count="7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textRotation="255"/>
    </xf>
    <xf numFmtId="0" fontId="7" fillId="0" borderId="13" xfId="0" applyFont="1" applyFill="1" applyBorder="1" applyAlignment="1">
      <alignment horizontal="center" vertical="center" wrapText="1"/>
    </xf>
    <xf numFmtId="0" fontId="10" fillId="0" borderId="13" xfId="5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10" fillId="0" borderId="15" xfId="50" applyFont="1" applyFill="1" applyBorder="1" applyAlignment="1">
      <alignment horizontal="center" vertical="center" wrapText="1"/>
    </xf>
    <xf numFmtId="0" fontId="10" fillId="0" borderId="2" xfId="44" applyFont="1" applyFill="1" applyBorder="1" applyAlignment="1">
      <alignment horizontal="left" vertical="center" wrapText="1"/>
    </xf>
    <xf numFmtId="0" fontId="7" fillId="0" borderId="8" xfId="51" applyFont="1" applyFill="1" applyBorder="1" applyAlignment="1">
      <alignment horizontal="center" vertical="center" wrapText="1"/>
    </xf>
    <xf numFmtId="0" fontId="7" fillId="0" borderId="8" xfId="51" applyFont="1" applyFill="1" applyBorder="1" applyAlignment="1">
      <alignment horizontal="left" vertical="center" wrapText="1"/>
    </xf>
    <xf numFmtId="0" fontId="11" fillId="0" borderId="8" xfId="51" applyFont="1" applyFill="1" applyBorder="1" applyAlignment="1">
      <alignment horizontal="left" vertical="center" wrapText="1"/>
    </xf>
    <xf numFmtId="58" fontId="11" fillId="0" borderId="8" xfId="51" applyNumberFormat="1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/>
    </xf>
    <xf numFmtId="0" fontId="10" fillId="0" borderId="8" xfId="5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177" fontId="7" fillId="0" borderId="8" xfId="0" applyNumberFormat="1" applyFont="1" applyFill="1" applyBorder="1" applyAlignment="1">
      <alignment horizontal="center" vertical="center"/>
    </xf>
    <xf numFmtId="178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zoomScale="85" zoomScaleNormal="85" topLeftCell="A13" workbookViewId="0">
      <selection activeCell="G13" sqref="G13:K13"/>
    </sheetView>
  </sheetViews>
  <sheetFormatPr defaultColWidth="9" defaultRowHeight="14"/>
  <cols>
    <col min="1" max="1" width="4.12727272727273" style="5" customWidth="1"/>
    <col min="2" max="2" width="8.75454545454545" style="5" customWidth="1"/>
    <col min="3" max="3" width="10" style="5" customWidth="1"/>
    <col min="4" max="4" width="17.6272727272727" style="5" customWidth="1"/>
    <col min="5" max="7" width="15.6272727272727" style="6" customWidth="1"/>
    <col min="8" max="9" width="15.3909090909091" style="5" customWidth="1"/>
    <col min="10" max="10" width="9.62727272727273" style="7" customWidth="1"/>
    <col min="11" max="11" width="14.7545454545455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5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6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3" t="s">
        <v>16</v>
      </c>
      <c r="E8" s="28">
        <v>300</v>
      </c>
      <c r="F8" s="28">
        <v>300</v>
      </c>
      <c r="G8" s="28">
        <v>300</v>
      </c>
      <c r="H8" s="28">
        <v>10</v>
      </c>
      <c r="I8" s="66">
        <f>+G8/F8</f>
        <v>1</v>
      </c>
      <c r="J8" s="24">
        <f>IF(H8*I8&lt;10,H8*I8,10)</f>
        <v>10</v>
      </c>
      <c r="K8" s="67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300</v>
      </c>
      <c r="F9" s="28">
        <v>300</v>
      </c>
      <c r="G9" s="28">
        <v>300</v>
      </c>
      <c r="H9" s="28"/>
      <c r="I9" s="66"/>
      <c r="J9" s="24"/>
      <c r="K9" s="68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4"/>
      <c r="K10" s="68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4"/>
      <c r="K11" s="69"/>
    </row>
    <row r="12" s="3" customFormat="1" ht="24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0"/>
    </row>
    <row r="13" s="3" customFormat="1" ht="127.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3" customFormat="1" ht="25.5" customHeight="1" spans="1:11">
      <c r="A14" s="35" t="s">
        <v>26</v>
      </c>
      <c r="B14" s="44" t="s">
        <v>27</v>
      </c>
      <c r="C14" s="28" t="s">
        <v>28</v>
      </c>
      <c r="D14" s="28" t="s">
        <v>29</v>
      </c>
      <c r="E14" s="28" t="s">
        <v>30</v>
      </c>
      <c r="F14" s="44" t="s">
        <v>31</v>
      </c>
      <c r="G14" s="28" t="s">
        <v>32</v>
      </c>
      <c r="H14" s="45" t="s">
        <v>15</v>
      </c>
      <c r="I14" s="71"/>
      <c r="J14" s="24" t="s">
        <v>14</v>
      </c>
      <c r="K14" s="44" t="s">
        <v>33</v>
      </c>
    </row>
    <row r="15" s="3" customFormat="1" ht="78" customHeight="1" spans="1:11">
      <c r="A15" s="46"/>
      <c r="B15" s="47" t="s">
        <v>34</v>
      </c>
      <c r="C15" s="48" t="s">
        <v>35</v>
      </c>
      <c r="D15" s="49" t="s">
        <v>36</v>
      </c>
      <c r="E15" s="28">
        <v>7</v>
      </c>
      <c r="F15" s="50" t="s">
        <v>37</v>
      </c>
      <c r="G15" s="28" t="s">
        <v>38</v>
      </c>
      <c r="H15" s="20" t="s">
        <v>39</v>
      </c>
      <c r="I15" s="22"/>
      <c r="J15" s="28">
        <v>0</v>
      </c>
      <c r="K15" s="44" t="s">
        <v>40</v>
      </c>
    </row>
    <row r="16" s="3" customFormat="1" ht="127" customHeight="1" spans="1:11">
      <c r="A16" s="46"/>
      <c r="B16" s="51"/>
      <c r="C16" s="52"/>
      <c r="D16" s="49" t="s">
        <v>41</v>
      </c>
      <c r="E16" s="28">
        <v>8</v>
      </c>
      <c r="F16" s="50" t="s">
        <v>42</v>
      </c>
      <c r="G16" s="50" t="s">
        <v>43</v>
      </c>
      <c r="H16" s="25"/>
      <c r="I16" s="27"/>
      <c r="J16" s="72">
        <v>5</v>
      </c>
      <c r="K16" s="50" t="s">
        <v>44</v>
      </c>
    </row>
    <row r="17" s="3" customFormat="1" ht="84" spans="1:11">
      <c r="A17" s="46"/>
      <c r="B17" s="51"/>
      <c r="C17" s="48" t="s">
        <v>45</v>
      </c>
      <c r="D17" s="53" t="s">
        <v>46</v>
      </c>
      <c r="E17" s="54">
        <v>7</v>
      </c>
      <c r="F17" s="55" t="s">
        <v>47</v>
      </c>
      <c r="G17" s="55" t="s">
        <v>48</v>
      </c>
      <c r="H17" s="25"/>
      <c r="I17" s="27"/>
      <c r="J17" s="28">
        <v>7</v>
      </c>
      <c r="K17" s="28"/>
    </row>
    <row r="18" s="3" customFormat="1" ht="39" customHeight="1" spans="1:11">
      <c r="A18" s="46"/>
      <c r="B18" s="51"/>
      <c r="C18" s="52"/>
      <c r="D18" s="53" t="s">
        <v>49</v>
      </c>
      <c r="E18" s="54">
        <v>6</v>
      </c>
      <c r="F18" s="55" t="s">
        <v>50</v>
      </c>
      <c r="G18" s="55" t="s">
        <v>48</v>
      </c>
      <c r="H18" s="25"/>
      <c r="I18" s="27"/>
      <c r="J18" s="28">
        <v>6</v>
      </c>
      <c r="K18" s="28"/>
    </row>
    <row r="19" s="3" customFormat="1" ht="56" spans="1:11">
      <c r="A19" s="46"/>
      <c r="B19" s="51"/>
      <c r="C19" s="48" t="s">
        <v>51</v>
      </c>
      <c r="D19" s="53" t="s">
        <v>52</v>
      </c>
      <c r="E19" s="28">
        <v>12</v>
      </c>
      <c r="F19" s="56" t="s">
        <v>53</v>
      </c>
      <c r="G19" s="57" t="s">
        <v>54</v>
      </c>
      <c r="H19" s="25"/>
      <c r="I19" s="27"/>
      <c r="J19" s="28">
        <v>12</v>
      </c>
      <c r="K19" s="28"/>
    </row>
    <row r="20" s="3" customFormat="1" ht="28" spans="1:11">
      <c r="A20" s="46"/>
      <c r="B20" s="58"/>
      <c r="C20" s="48" t="s">
        <v>55</v>
      </c>
      <c r="D20" s="59" t="s">
        <v>56</v>
      </c>
      <c r="E20" s="28">
        <v>10</v>
      </c>
      <c r="F20" s="54" t="s">
        <v>57</v>
      </c>
      <c r="G20" s="54" t="s">
        <v>57</v>
      </c>
      <c r="H20" s="20" t="s">
        <v>58</v>
      </c>
      <c r="I20" s="22"/>
      <c r="J20" s="28">
        <v>10</v>
      </c>
      <c r="K20" s="28"/>
    </row>
    <row r="21" s="3" customFormat="1" ht="125.25" customHeight="1" spans="1:11">
      <c r="A21" s="46"/>
      <c r="B21" s="60" t="s">
        <v>59</v>
      </c>
      <c r="C21" s="48" t="s">
        <v>60</v>
      </c>
      <c r="D21" s="49" t="s">
        <v>61</v>
      </c>
      <c r="E21" s="28">
        <v>20</v>
      </c>
      <c r="F21" s="55" t="s">
        <v>62</v>
      </c>
      <c r="G21" s="55" t="s">
        <v>63</v>
      </c>
      <c r="H21" s="20" t="s">
        <v>64</v>
      </c>
      <c r="I21" s="22"/>
      <c r="J21" s="28">
        <v>15</v>
      </c>
      <c r="K21" s="54" t="s">
        <v>65</v>
      </c>
    </row>
    <row r="22" s="3" customFormat="1" ht="158" customHeight="1" spans="1:11">
      <c r="A22" s="46"/>
      <c r="B22" s="60"/>
      <c r="C22" s="52"/>
      <c r="D22" s="49" t="s">
        <v>66</v>
      </c>
      <c r="E22" s="28">
        <v>20</v>
      </c>
      <c r="F22" s="55" t="s">
        <v>67</v>
      </c>
      <c r="G22" s="55" t="s">
        <v>63</v>
      </c>
      <c r="H22" s="25"/>
      <c r="I22" s="27"/>
      <c r="J22" s="28">
        <v>20</v>
      </c>
      <c r="K22" s="54" t="s">
        <v>65</v>
      </c>
    </row>
    <row r="23" s="3" customFormat="1" ht="20.25" customHeight="1" spans="1:11">
      <c r="A23" s="61" t="s">
        <v>68</v>
      </c>
      <c r="B23" s="61"/>
      <c r="C23" s="61"/>
      <c r="D23" s="61"/>
      <c r="E23" s="61"/>
      <c r="F23" s="61"/>
      <c r="G23" s="61"/>
      <c r="H23" s="61"/>
      <c r="I23" s="61"/>
      <c r="J23" s="73">
        <f>J8+SUM(J15:J22)</f>
        <v>85</v>
      </c>
      <c r="K23" s="74"/>
    </row>
    <row r="24" s="4" customFormat="1" ht="15" spans="1:11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</row>
    <row r="25" s="3" customFormat="1" ht="15" spans="1:11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</row>
    <row r="26" s="3" customFormat="1" ht="15" spans="1:11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="3" customFormat="1" ht="15" spans="1:1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</row>
    <row r="28" s="3" customFormat="1" ht="15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A23:I23"/>
    <mergeCell ref="A24:K24"/>
    <mergeCell ref="A25:K25"/>
    <mergeCell ref="A26:K26"/>
    <mergeCell ref="A27:K27"/>
    <mergeCell ref="A28:K28"/>
    <mergeCell ref="A12:A13"/>
    <mergeCell ref="A14:A22"/>
    <mergeCell ref="B15:B20"/>
    <mergeCell ref="B21:B22"/>
    <mergeCell ref="C15:C16"/>
    <mergeCell ref="C17:C18"/>
    <mergeCell ref="C21:C22"/>
    <mergeCell ref="K8:K11"/>
    <mergeCell ref="A7:C11"/>
    <mergeCell ref="H15:I19"/>
    <mergeCell ref="H21:I22"/>
  </mergeCells>
  <pageMargins left="0.748031496062992" right="0.748031496062992" top="0.984251968503937" bottom="0.984251968503937" header="0.511811023622047" footer="0.511811023622047"/>
  <pageSetup paperSize="9" scale="6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韩稼伦</cp:lastModifiedBy>
  <dcterms:created xsi:type="dcterms:W3CDTF">2021-04-17T00:51:00Z</dcterms:created>
  <cp:lastPrinted>2021-05-28T03:48:00Z</cp:lastPrinted>
  <dcterms:modified xsi:type="dcterms:W3CDTF">2021-06-02T06:56:02Z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