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35" windowWidth="14805" windowHeight="798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E5" i="1"/>
  <c r="D304"/>
  <c r="D283"/>
  <c r="D282"/>
  <c r="D274"/>
  <c r="D272"/>
  <c r="D271"/>
  <c r="D269"/>
  <c r="D268"/>
  <c r="D260"/>
  <c r="D258"/>
  <c r="D255"/>
  <c r="D253"/>
  <c r="D248"/>
  <c r="D247"/>
  <c r="D245"/>
  <c r="D243"/>
  <c r="D236"/>
  <c r="D231"/>
  <c r="D218"/>
  <c r="D217"/>
  <c r="D208"/>
  <c r="D207"/>
  <c r="D206"/>
  <c r="D194"/>
  <c r="D181"/>
  <c r="D178"/>
  <c r="D176"/>
  <c r="D168"/>
  <c r="D162"/>
  <c r="E161"/>
  <c r="D161"/>
  <c r="D156"/>
  <c r="D155"/>
  <c r="D144"/>
  <c r="D143"/>
  <c r="D139"/>
  <c r="D138"/>
  <c r="D115"/>
  <c r="D111"/>
  <c r="D103"/>
  <c r="D87"/>
  <c r="D71"/>
  <c r="D70"/>
  <c r="D22"/>
  <c r="D10"/>
  <c r="D5" s="1"/>
</calcChain>
</file>

<file path=xl/sharedStrings.xml><?xml version="1.0" encoding="utf-8"?>
<sst xmlns="http://schemas.openxmlformats.org/spreadsheetml/2006/main" count="739" uniqueCount="401">
  <si>
    <r>
      <rPr>
        <b/>
        <sz val="10"/>
        <rFont val="宋体"/>
        <family val="3"/>
        <charset val="134"/>
      </rPr>
      <t>序号</t>
    </r>
    <phoneticPr fontId="5" type="noConversion"/>
  </si>
  <si>
    <t>单位名称</t>
    <phoneticPr fontId="5" type="noConversion"/>
  </si>
  <si>
    <t>项目名称</t>
    <phoneticPr fontId="5" type="noConversion"/>
  </si>
  <si>
    <t>预算金额
（万元）</t>
    <phoneticPr fontId="5" type="noConversion"/>
  </si>
  <si>
    <t>预算执行数
（万元）</t>
    <phoneticPr fontId="5" type="noConversion"/>
  </si>
  <si>
    <t>北京市交通委员会本级-货物运输管理处</t>
    <phoneticPr fontId="1" type="noConversion"/>
  </si>
  <si>
    <t>北京市危险货物道路运输电子运单管理系统</t>
    <phoneticPr fontId="1" type="noConversion"/>
  </si>
  <si>
    <t>北京市交通委员会本级-货物运输管理处</t>
    <phoneticPr fontId="1" type="noConversion"/>
  </si>
  <si>
    <t>（清空）2020年绿色货运企业财政奖励资金</t>
  </si>
  <si>
    <t>北京市交通委员会本级-客运综合协调处</t>
    <phoneticPr fontId="12" type="noConversion"/>
  </si>
  <si>
    <t>新冠肺炎疫情防控应急运输服务保障费用</t>
    <phoneticPr fontId="1" type="noConversion"/>
  </si>
  <si>
    <t>市郊铁路S2线、怀密线机车车辆大中修项目</t>
    <phoneticPr fontId="1" type="noConversion"/>
  </si>
  <si>
    <t>市郊铁路副中线线西延、通密线适应性改造工程</t>
    <phoneticPr fontId="1" type="noConversion"/>
  </si>
  <si>
    <t>北京市交通委员会本级-客运综合协调处</t>
    <phoneticPr fontId="1" type="noConversion"/>
  </si>
  <si>
    <t>市郊铁路委托运营服务保障费</t>
    <phoneticPr fontId="1" type="noConversion"/>
  </si>
  <si>
    <t>市郊铁路怀柔-密云线引入北京北站、东北环线国铁设施适应性改造投资补偿</t>
    <phoneticPr fontId="1" type="noConversion"/>
  </si>
  <si>
    <t>北京市交通委员会本级-轨道交通运营管理处</t>
    <phoneticPr fontId="1" type="noConversion"/>
  </si>
  <si>
    <t>2020年轨道交通大兴线运营补贴项目</t>
    <phoneticPr fontId="1" type="noConversion"/>
  </si>
  <si>
    <t>轨道交通运营监管经费</t>
    <phoneticPr fontId="1" type="noConversion"/>
  </si>
  <si>
    <t>2020年度轨道交通政企合作项目（非ABO部分）政府补偿费用（4、14、16、大兴线）</t>
    <phoneticPr fontId="1" type="noConversion"/>
  </si>
  <si>
    <t>北京市交通委员会本级-综合运输处</t>
    <phoneticPr fontId="1" type="noConversion"/>
  </si>
  <si>
    <t>冬奥会综合运输课题研究经费</t>
  </si>
  <si>
    <t>2019年度国际篮联篮球世界杯交通保障尾款</t>
    <phoneticPr fontId="1" type="noConversion"/>
  </si>
  <si>
    <t>2020年中国国际服务贸易交易会会上交通运输服务保障</t>
    <phoneticPr fontId="1" type="noConversion"/>
  </si>
  <si>
    <t>北京市交通委员会本级-地面公交运营管理处</t>
    <phoneticPr fontId="1" type="noConversion"/>
  </si>
  <si>
    <t>提升地面公交服务质量课题研究经费</t>
    <phoneticPr fontId="1" type="noConversion"/>
  </si>
  <si>
    <t>北京市交通委员会本级-地面公交运营管理处</t>
  </si>
  <si>
    <t>面向公交线网的地面公交客流需求识别及线路匹配技术研究</t>
    <phoneticPr fontId="1" type="noConversion"/>
  </si>
  <si>
    <t>公交枢纽设施改造</t>
    <phoneticPr fontId="1" type="noConversion"/>
  </si>
  <si>
    <t>2020年公共应急事项备车用车资金</t>
    <phoneticPr fontId="1" type="noConversion"/>
  </si>
  <si>
    <t>北京市交通委员会本级-地面公交运营管理处</t>
    <phoneticPr fontId="1" type="noConversion"/>
  </si>
  <si>
    <t>2020年地面公交配备乘务管理员资金</t>
    <phoneticPr fontId="1" type="noConversion"/>
  </si>
  <si>
    <t>北京市交通委员会本级-法制处</t>
    <phoneticPr fontId="1" type="noConversion"/>
  </si>
  <si>
    <t>北京市交通行业信用管理系统建设(科技项目)</t>
    <phoneticPr fontId="1" type="noConversion"/>
  </si>
  <si>
    <t>法治政府部门建设运行保障经费</t>
    <phoneticPr fontId="1" type="noConversion"/>
  </si>
  <si>
    <t>北京市交通委员会本级-办公室</t>
    <phoneticPr fontId="1" type="noConversion"/>
  </si>
  <si>
    <t>专项档案整理经费</t>
    <phoneticPr fontId="1" type="noConversion"/>
  </si>
  <si>
    <t>北京市交通委员会网站集约化建设项目</t>
    <phoneticPr fontId="1" type="noConversion"/>
  </si>
  <si>
    <t>北京市交通委员会本级-科技处</t>
    <phoneticPr fontId="1" type="noConversion"/>
  </si>
  <si>
    <t>交通科技咨询研究等经费</t>
  </si>
  <si>
    <t>北京市交通运输数据资源交换共享与应用平台工程建设项目（科技项目）</t>
    <phoneticPr fontId="1" type="noConversion"/>
  </si>
  <si>
    <t>2020年交通科技项目（科技项目）</t>
    <phoneticPr fontId="1" type="noConversion"/>
  </si>
  <si>
    <t>公交线网规划大数据资源池建设关键技术研究与应用尾款（公交线网优化课题）（科技项目）</t>
    <phoneticPr fontId="1" type="noConversion"/>
  </si>
  <si>
    <t>北京市交通委员会政务信息系统入云迁移项目</t>
    <phoneticPr fontId="1" type="noConversion"/>
  </si>
  <si>
    <t>新一代国家交通控制网及智慧公路试点工程</t>
    <phoneticPr fontId="1" type="noConversion"/>
  </si>
  <si>
    <t>冬奥会两地三赛区多模式交通智能创新技术研究服务（科技项目）</t>
    <phoneticPr fontId="1" type="noConversion"/>
  </si>
  <si>
    <t>沥青除味剂最佳用量确定方法服务（科技项目）</t>
    <phoneticPr fontId="1" type="noConversion"/>
  </si>
  <si>
    <t>回天地区地铁预约出行研究服务（科技项目）</t>
    <phoneticPr fontId="1" type="noConversion"/>
  </si>
  <si>
    <t>北京市公共交通一码通乘平台技术规范及运行监测指标体系研究服务追加（科技项目）</t>
    <phoneticPr fontId="1" type="noConversion"/>
  </si>
  <si>
    <t>北京市绿色沥青混合料检测方法及清单编制服务（科技项目）</t>
    <phoneticPr fontId="1" type="noConversion"/>
  </si>
  <si>
    <t>高速公路联网电子不停车收费（ETC）系统国产密码算法迁移工程</t>
    <phoneticPr fontId="1" type="noConversion"/>
  </si>
  <si>
    <t>北京市交通委员会本级-绿色交通发展处</t>
    <phoneticPr fontId="1" type="noConversion"/>
  </si>
  <si>
    <t>基于共享单车轨迹数据的自行车道连续性评价及提升策略研究服务</t>
    <phoneticPr fontId="1" type="noConversion"/>
  </si>
  <si>
    <t>编制城市副中心交通保障方案等</t>
    <phoneticPr fontId="1" type="noConversion"/>
  </si>
  <si>
    <t>基于大数据的客货协同分析方法研究服务（科技项目）</t>
    <phoneticPr fontId="1" type="noConversion"/>
  </si>
  <si>
    <t>绿色交通管理工作经费</t>
    <phoneticPr fontId="1" type="noConversion"/>
  </si>
  <si>
    <t>北京市交通委员会本级-公路管理处</t>
    <phoneticPr fontId="1" type="noConversion"/>
  </si>
  <si>
    <t>高速公路路面技术状况抽检及高速、普通公路面技术状况评定</t>
    <phoneticPr fontId="1" type="noConversion"/>
  </si>
  <si>
    <t>普通公路养护工程设计审核和配合比验证</t>
    <phoneticPr fontId="1" type="noConversion"/>
  </si>
  <si>
    <t>乡村公路路况检测评定</t>
    <phoneticPr fontId="1" type="noConversion"/>
  </si>
  <si>
    <t>养护工程概算审核</t>
    <phoneticPr fontId="1" type="noConversion"/>
  </si>
  <si>
    <t>乡村公路桥隧检测评定</t>
    <phoneticPr fontId="1" type="noConversion"/>
  </si>
  <si>
    <t>2020年高速公路PPP项目可行性缺口补贴资金</t>
    <phoneticPr fontId="1" type="noConversion"/>
  </si>
  <si>
    <t>北京市交通委员会本级-治超工作处</t>
    <phoneticPr fontId="1" type="noConversion"/>
  </si>
  <si>
    <t>北京市治超联网管理信息系统升级改造</t>
    <phoneticPr fontId="1" type="noConversion"/>
  </si>
  <si>
    <t>治超日常保障和设备维保运输及治超监测等经费</t>
    <phoneticPr fontId="1" type="noConversion"/>
  </si>
  <si>
    <t>北京市交通委员会本级-公路建设处</t>
    <phoneticPr fontId="1" type="noConversion"/>
  </si>
  <si>
    <t>路政用非道路移动机械在线监控试点工作研究</t>
    <phoneticPr fontId="1" type="noConversion"/>
  </si>
  <si>
    <t>北京市交通委员会本级-综合规划处</t>
    <phoneticPr fontId="1" type="noConversion"/>
  </si>
  <si>
    <t>海淀北部地区交通战略问题研究服务</t>
    <phoneticPr fontId="1" type="noConversion"/>
  </si>
  <si>
    <t>交通强国建设北京市试点实施方案编制</t>
    <phoneticPr fontId="1" type="noConversion"/>
  </si>
  <si>
    <t>区域快线（含市郊铁路）与城市轨道交通衔接枢纽研究服务</t>
    <phoneticPr fontId="1" type="noConversion"/>
  </si>
  <si>
    <t>轨道交通新线接驳方案技术审查服务</t>
    <phoneticPr fontId="1" type="noConversion"/>
  </si>
  <si>
    <t>北京市“十四五”时期交通发展建设规划经费</t>
    <phoneticPr fontId="1" type="noConversion"/>
  </si>
  <si>
    <t>2020年交通规划工作运行和研究</t>
    <phoneticPr fontId="1" type="noConversion"/>
  </si>
  <si>
    <t>北京市交通委员会本级-交通战备处</t>
    <phoneticPr fontId="1" type="noConversion"/>
  </si>
  <si>
    <t>2020年国防交通专业保障队伍建设补助</t>
    <phoneticPr fontId="1" type="noConversion"/>
  </si>
  <si>
    <t>北京市交通委员会本级-静态交通管理处</t>
    <phoneticPr fontId="1" type="noConversion"/>
  </si>
  <si>
    <t>P+R停车场需求分析与规划建议服务</t>
    <phoneticPr fontId="1" type="noConversion"/>
  </si>
  <si>
    <t>P+R停车场认定、补贴、收费、土地政策建议服务</t>
    <phoneticPr fontId="1" type="noConversion"/>
  </si>
  <si>
    <t>静态交通及停车管理工作经费</t>
  </si>
  <si>
    <t>北京市交通委员会本级-研究室</t>
    <phoneticPr fontId="1" type="noConversion"/>
  </si>
  <si>
    <t>2020年中国国际服务贸易交易会交通领域分论坛暨第六届世界大城市交通发展论坛</t>
    <phoneticPr fontId="1" type="noConversion"/>
  </si>
  <si>
    <t>北京市交通委员会本级-宣传处</t>
    <phoneticPr fontId="1" type="noConversion"/>
  </si>
  <si>
    <t>交通宣传活动等经费</t>
    <phoneticPr fontId="1" type="noConversion"/>
  </si>
  <si>
    <t>北京市交通委员会本级-发展计划处</t>
    <phoneticPr fontId="1" type="noConversion"/>
  </si>
  <si>
    <t>交通统计计划工作经费</t>
    <phoneticPr fontId="1" type="noConversion"/>
  </si>
  <si>
    <t>2020年公路及县城道路基础数据和电子地图更新</t>
    <phoneticPr fontId="1" type="noConversion"/>
  </si>
  <si>
    <t>PPP项目相关管理工作</t>
    <phoneticPr fontId="1" type="noConversion"/>
  </si>
  <si>
    <t>首都机场航空货运基地二期</t>
    <phoneticPr fontId="1" type="noConversion"/>
  </si>
  <si>
    <t>团河路地方债</t>
    <phoneticPr fontId="1" type="noConversion"/>
  </si>
  <si>
    <t>北京市交通委员会本级-财务处</t>
    <phoneticPr fontId="1" type="noConversion"/>
  </si>
  <si>
    <t>2020年职工病故抚恤金及丧葬费</t>
    <phoneticPr fontId="1" type="noConversion"/>
  </si>
  <si>
    <t>北京市交通委员会本级-财务处</t>
    <phoneticPr fontId="1" type="noConversion"/>
  </si>
  <si>
    <t>工程项目部门评审服务</t>
    <phoneticPr fontId="1" type="noConversion"/>
  </si>
  <si>
    <t>审计服务费</t>
    <phoneticPr fontId="1" type="noConversion"/>
  </si>
  <si>
    <t>北京市交通委员会本级-财务处</t>
  </si>
  <si>
    <t>财务和审计等经费</t>
    <phoneticPr fontId="1" type="noConversion"/>
  </si>
  <si>
    <t>机动经费</t>
    <phoneticPr fontId="1" type="noConversion"/>
  </si>
  <si>
    <t>交通系统业务培训费</t>
    <phoneticPr fontId="1" type="noConversion"/>
  </si>
  <si>
    <t>取消高速公路省界收费站省级工程建设中央补助资金</t>
  </si>
  <si>
    <t>北京市交通委员会本级-行业监督处</t>
    <phoneticPr fontId="1" type="noConversion"/>
  </si>
  <si>
    <t>北京市交通委员会行政审批系统升级改造项目</t>
    <phoneticPr fontId="1" type="noConversion"/>
  </si>
  <si>
    <t>行政许可文书印刷和证件印制</t>
    <phoneticPr fontId="1" type="noConversion"/>
  </si>
  <si>
    <t>北京市交通委员会本级-安全监督与应急处</t>
    <phoneticPr fontId="1" type="noConversion"/>
  </si>
  <si>
    <t>交通安全应急指挥信息系统运维经费</t>
    <phoneticPr fontId="1" type="noConversion"/>
  </si>
  <si>
    <t>北京冬奥会和冬残奥会交通安全应急保障服务</t>
    <phoneticPr fontId="1" type="noConversion"/>
  </si>
  <si>
    <t>交通安全监督与应急管理经费</t>
    <phoneticPr fontId="1" type="noConversion"/>
  </si>
  <si>
    <t>北京市交通委员会本级-交通综合治理处</t>
    <phoneticPr fontId="1" type="noConversion"/>
  </si>
  <si>
    <t>交通综合治理等工作经费</t>
    <phoneticPr fontId="1" type="noConversion"/>
  </si>
  <si>
    <t>北京市交通委员会本级-出租（租赁）汽车管理处</t>
    <phoneticPr fontId="1" type="noConversion"/>
  </si>
  <si>
    <t>出租汽车运营管理课题研究经费</t>
    <phoneticPr fontId="1" type="noConversion"/>
  </si>
  <si>
    <t>北京市交通委员会本级-出租（租赁）汽车管理处</t>
  </si>
  <si>
    <t>2020年出租汽车调度站运营维护费</t>
    <phoneticPr fontId="1" type="noConversion"/>
  </si>
  <si>
    <t>出租小轿车临时燃油补贴（市级资金）</t>
    <phoneticPr fontId="1" type="noConversion"/>
  </si>
  <si>
    <t>出租小轿车临时燃油补贴（中央资金）</t>
  </si>
  <si>
    <t>2020年北京市纯电动出租汽车推广应用奖励资金</t>
    <phoneticPr fontId="1" type="noConversion"/>
  </si>
  <si>
    <t>北京市交通委员会本级-路政综合协调处</t>
    <phoneticPr fontId="1" type="noConversion"/>
  </si>
  <si>
    <t>2020年监护道口安全管理经费</t>
    <phoneticPr fontId="1" type="noConversion"/>
  </si>
  <si>
    <t>2020年铁路监护道口改造工程</t>
    <phoneticPr fontId="1" type="noConversion"/>
  </si>
  <si>
    <t>北京市交通委员会本级-道路客运管理处</t>
    <phoneticPr fontId="1" type="noConversion"/>
  </si>
  <si>
    <t>北京市交通委核心区旅游客车综合治理信息系统建设项目</t>
    <phoneticPr fontId="1" type="noConversion"/>
  </si>
  <si>
    <t>2020年武警驻省际客运站执勤保障专项经费</t>
    <phoneticPr fontId="1" type="noConversion"/>
  </si>
  <si>
    <t>2020年省际客运GPS监控及运营监测补助经费</t>
    <phoneticPr fontId="1" type="noConversion"/>
  </si>
  <si>
    <t>2020年外埠进京客车GPS系统监视人员补助经费</t>
    <phoneticPr fontId="1" type="noConversion"/>
  </si>
  <si>
    <t>2020年省际客运站行包安检设备购置、更新经费</t>
    <phoneticPr fontId="1" type="noConversion"/>
  </si>
  <si>
    <t>省际客运站专业行包安检人员补助经费</t>
    <phoneticPr fontId="1" type="noConversion"/>
  </si>
  <si>
    <t>北京市交通委员会本级-机动车维修管理处</t>
    <phoneticPr fontId="1" type="noConversion"/>
  </si>
  <si>
    <t>北京市“十四五”时期机动车维修行业规划研究与编制</t>
    <phoneticPr fontId="1" type="noConversion"/>
  </si>
  <si>
    <t>北京市船舶检验所</t>
    <phoneticPr fontId="1" type="noConversion"/>
  </si>
  <si>
    <t>运输行业数据接口与数据质量监测维护服务</t>
    <phoneticPr fontId="1" type="noConversion"/>
  </si>
  <si>
    <t>交通委北区机房、视频会议及终端运维管理技术服务项目</t>
  </si>
  <si>
    <t>北京市船舶检验所</t>
  </si>
  <si>
    <t>房屋租赁费</t>
  </si>
  <si>
    <t>北京市交通运输考试中心</t>
    <phoneticPr fontId="1" type="noConversion"/>
  </si>
  <si>
    <t>北京市交通运输考试中心</t>
  </si>
  <si>
    <t>巡游汽车驾驶员从业资格电子证件购置及设备购置</t>
    <phoneticPr fontId="1" type="noConversion"/>
  </si>
  <si>
    <t>北京市交通委员会东城运输管理分局</t>
    <phoneticPr fontId="1" type="noConversion"/>
  </si>
  <si>
    <t>出租小轿车临时燃油补贴（市级资金）</t>
  </si>
  <si>
    <t>北京市交通委员会东城运输管理分局</t>
    <phoneticPr fontId="1" type="noConversion"/>
  </si>
  <si>
    <t>道路运输营运车辆综合性能检测服务费</t>
  </si>
  <si>
    <t>北京市交通委员会朝阳运输管理分局</t>
    <phoneticPr fontId="1" type="noConversion"/>
  </si>
  <si>
    <t>道路运输营运车辆综合性能检测服务费</t>
    <phoneticPr fontId="1" type="noConversion"/>
  </si>
  <si>
    <t>出租小轿车临时燃油补贴（中央资金）</t>
    <phoneticPr fontId="1" type="noConversion"/>
  </si>
  <si>
    <t>北京市交通委员会朝阳运输管理分局</t>
  </si>
  <si>
    <t>后勤保障经费</t>
    <phoneticPr fontId="1" type="noConversion"/>
  </si>
  <si>
    <t>房屋租赁费</t>
    <phoneticPr fontId="1" type="noConversion"/>
  </si>
  <si>
    <t>北京市交通委员会海淀运输管理分局</t>
    <phoneticPr fontId="1" type="noConversion"/>
  </si>
  <si>
    <t>北京市交通委员会海淀运输管理分局</t>
  </si>
  <si>
    <t>北京市交通委员会海淀运输管理分局</t>
    <phoneticPr fontId="1" type="noConversion"/>
  </si>
  <si>
    <t>道路运输营运车辆综合性能检测服务费</t>
    <phoneticPr fontId="1" type="noConversion"/>
  </si>
  <si>
    <t>北京市交通委员会丰台运输管理分局</t>
    <phoneticPr fontId="1" type="noConversion"/>
  </si>
  <si>
    <t>出租小轿车临时燃油补贴（市级资金）</t>
    <phoneticPr fontId="1" type="noConversion"/>
  </si>
  <si>
    <t>北京市交通委员会丰台运输管理分局</t>
    <phoneticPr fontId="1" type="noConversion"/>
  </si>
  <si>
    <t>大兴机场保障经费</t>
    <phoneticPr fontId="1" type="noConversion"/>
  </si>
  <si>
    <t>北京市交通委员会石景山运输管理分局</t>
    <phoneticPr fontId="1" type="noConversion"/>
  </si>
  <si>
    <t>北京市交通委员会石景山运输管理分局</t>
  </si>
  <si>
    <t>北京市交通委员会西城运输管理分局</t>
    <phoneticPr fontId="1" type="noConversion"/>
  </si>
  <si>
    <t>北京市交通委员会西城运输管理分局</t>
  </si>
  <si>
    <t>北京市交通信息中心路政局分中心</t>
    <phoneticPr fontId="1" type="noConversion"/>
  </si>
  <si>
    <t>2020年系统运行维护</t>
    <phoneticPr fontId="1" type="noConversion"/>
  </si>
  <si>
    <t>普通公路养护业务管理系统（续建）</t>
    <phoneticPr fontId="1" type="noConversion"/>
  </si>
  <si>
    <t>北京市交通信息中心路政局分中心</t>
  </si>
  <si>
    <t>公路机电设施管养信息平台项目（一期）建设项目</t>
    <phoneticPr fontId="1" type="noConversion"/>
  </si>
  <si>
    <t>2020年高速及普通公路桥梁系统/桥梁养护工程师网络培训系统运维</t>
  </si>
  <si>
    <t>2020年公路日常养护追加（小修维护）</t>
    <phoneticPr fontId="1" type="noConversion"/>
  </si>
  <si>
    <t>北京市路政局道路建设工程项目管理中心</t>
    <phoneticPr fontId="1" type="noConversion"/>
  </si>
  <si>
    <t>2020年政府收费还贷高速公路运行费</t>
    <phoneticPr fontId="1" type="noConversion"/>
  </si>
  <si>
    <t>2020年常规疏堵项目</t>
    <phoneticPr fontId="1" type="noConversion"/>
  </si>
  <si>
    <t>2020年道路工程前期研究费</t>
    <phoneticPr fontId="1" type="noConversion"/>
  </si>
  <si>
    <t>2020年工程尾款</t>
    <phoneticPr fontId="1" type="noConversion"/>
  </si>
  <si>
    <t>面向道路通行瓶颈优化的大数据融合处理与决策支持技术研究及示范</t>
    <phoneticPr fontId="1" type="noConversion"/>
  </si>
  <si>
    <t>2020年五环路日常养护工程</t>
    <phoneticPr fontId="1" type="noConversion"/>
  </si>
  <si>
    <t>2020年五环路专项工程</t>
    <phoneticPr fontId="1" type="noConversion"/>
  </si>
  <si>
    <t>2020年取消高速公路省界收费站设施和系统建设改造补助资金</t>
    <phoneticPr fontId="1" type="noConversion"/>
  </si>
  <si>
    <t>北京市交通委员会通州公路分局</t>
    <phoneticPr fontId="1" type="noConversion"/>
  </si>
  <si>
    <t>宋梁路北延</t>
  </si>
  <si>
    <t>北京市交通委员会通州公路分局</t>
  </si>
  <si>
    <t>武窑桥改建工程</t>
  </si>
  <si>
    <t>2020年城市副中心养护工程</t>
  </si>
  <si>
    <t>2020年路网建设运维项目</t>
  </si>
  <si>
    <t>2020年临时用工费用</t>
  </si>
  <si>
    <t>2020年公路日常养护项目</t>
  </si>
  <si>
    <t>2020年治超专项工程</t>
    <phoneticPr fontId="1" type="noConversion"/>
  </si>
  <si>
    <t>北京市交通委员会通州公路分局</t>
    <phoneticPr fontId="1" type="noConversion"/>
  </si>
  <si>
    <t>2020年公路桥梁大修项目</t>
  </si>
  <si>
    <t>2020年公路工程尾款</t>
  </si>
  <si>
    <t>2020年公路安全生命防护工程（追加）</t>
  </si>
  <si>
    <t>2020年公路交通工程专项（追加）</t>
  </si>
  <si>
    <t>2020年漷马路新改建工程</t>
    <phoneticPr fontId="1" type="noConversion"/>
  </si>
  <si>
    <t>2020年通清路（原觅西路）新改建工程</t>
    <phoneticPr fontId="1" type="noConversion"/>
  </si>
  <si>
    <t>2020年九德路新改建工程</t>
  </si>
  <si>
    <t>2020年日新路新改建工程</t>
  </si>
  <si>
    <t>2020年马大路提级改造工程</t>
  </si>
  <si>
    <t>2020年孔兴路改建工程</t>
  </si>
  <si>
    <t>2020年九德路二期改建工程</t>
  </si>
  <si>
    <t>2020年漷台路新改建工程</t>
  </si>
  <si>
    <t>北京市交通委员会顺义公路分局</t>
    <phoneticPr fontId="1" type="noConversion"/>
  </si>
  <si>
    <t>通怀路（京承高速-河防口）道路工程</t>
  </si>
  <si>
    <t>北京市交通委员会顺义公路分局</t>
  </si>
  <si>
    <t>宋梁路北延（潞苑北大街-京平高速）道路工程</t>
  </si>
  <si>
    <t>通怀路（昌金路—京平高速）道路工程</t>
  </si>
  <si>
    <t>2020年后勤保障费</t>
  </si>
  <si>
    <t>2020年公路及桥梁大修项目</t>
  </si>
  <si>
    <t>2020年公路日常养护</t>
  </si>
  <si>
    <t>2020年路网建设运维</t>
  </si>
  <si>
    <t>2020年治超专项工程</t>
  </si>
  <si>
    <t>2020年普通公路工程尾款</t>
  </si>
  <si>
    <t>2020年木孙路新建</t>
  </si>
  <si>
    <t>2020年天北路北延（顺义段）</t>
  </si>
  <si>
    <t>通怀路（昌金路-京承高速公路）道路工程地方债券投资</t>
  </si>
  <si>
    <t>通怀路（原宋梁路北延）道路工程地方债券投资</t>
  </si>
  <si>
    <t>2020年火沙路提级改造项目</t>
  </si>
  <si>
    <t>2020年顺平辅线提级改造项目</t>
  </si>
  <si>
    <t>2020年公路交通工程专项</t>
  </si>
  <si>
    <t>2020年公路生命安全防护工程</t>
  </si>
  <si>
    <t>2020年乡村公路提升改造工程中央车购税补助</t>
    <phoneticPr fontId="1" type="noConversion"/>
  </si>
  <si>
    <t>北京市交通委员会怀柔公路分局</t>
    <phoneticPr fontId="1" type="noConversion"/>
  </si>
  <si>
    <t>北京市交通委员会怀柔公路分局</t>
  </si>
  <si>
    <t>2020年隧道提质升级</t>
  </si>
  <si>
    <t>2020年道班运行维护</t>
  </si>
  <si>
    <t>2020工程项目尾款</t>
  </si>
  <si>
    <t>2020年天北路北延道路改建</t>
  </si>
  <si>
    <t>北京市交通委员会怀柔公路分局</t>
    <phoneticPr fontId="5" type="noConversion"/>
  </si>
  <si>
    <t>2020年西树行桥改建</t>
    <phoneticPr fontId="5" type="noConversion"/>
  </si>
  <si>
    <t>2020年通怀路（京承高速-河防口）怀柔段道路工程（地方债）</t>
  </si>
  <si>
    <t>2020年公路生命安全防护工程追加</t>
  </si>
  <si>
    <t>2017年达标完善公路交通工程专项尾款</t>
  </si>
  <si>
    <t>2020年地质灾害防治追加</t>
  </si>
  <si>
    <t>2020年天北路北延道路改建追加</t>
  </si>
  <si>
    <t>2020年京沈客专改建</t>
  </si>
  <si>
    <t>2020年沙峪仓库路部队出入口工程</t>
  </si>
  <si>
    <t>北京市交通委员会平谷公路分局</t>
    <phoneticPr fontId="1" type="noConversion"/>
  </si>
  <si>
    <t>非在编职工工资</t>
    <phoneticPr fontId="1" type="noConversion"/>
  </si>
  <si>
    <t>北京市交通委员会平谷公路分局</t>
  </si>
  <si>
    <t>2020年公路及桥梁大修项目</t>
    <phoneticPr fontId="1" type="noConversion"/>
  </si>
  <si>
    <t>2020年道班维护费</t>
  </si>
  <si>
    <t>2020年公路工程尾款</t>
    <phoneticPr fontId="1" type="noConversion"/>
  </si>
  <si>
    <t>黄松峪乡山区旅游连接线工程</t>
    <phoneticPr fontId="1" type="noConversion"/>
  </si>
  <si>
    <t>2020年地质灾害防治工程</t>
  </si>
  <si>
    <t>2020年隧道提质升级工程</t>
  </si>
  <si>
    <t>北京市交通委员会大兴公路分局</t>
    <phoneticPr fontId="1" type="noConversion"/>
  </si>
  <si>
    <t>国道104（五环路-清源路）道路工程</t>
    <phoneticPr fontId="1" type="noConversion"/>
  </si>
  <si>
    <t>北京市交通委员会大兴公路分局</t>
  </si>
  <si>
    <t>国道105（青礼路-市界）道路工程</t>
  </si>
  <si>
    <t>2020年公路及桥梁大修工程</t>
  </si>
  <si>
    <t>2020年公路工程尾款项目</t>
  </si>
  <si>
    <t>2020年交通工程专项</t>
  </si>
  <si>
    <t>2020年公路日常养护追加（指令性中修第二批）</t>
  </si>
  <si>
    <t>2020年G105国道新建（新增债券）</t>
    <phoneticPr fontId="1" type="noConversion"/>
  </si>
  <si>
    <t>北京市交通委员会房山公路分局</t>
    <phoneticPr fontId="1" type="noConversion"/>
  </si>
  <si>
    <t>2020年后勤保障经费</t>
  </si>
  <si>
    <t>2020年度公路工程尾款</t>
  </si>
  <si>
    <t>2020年G230国道（良常路南延）道路改建(地方债）</t>
  </si>
  <si>
    <t>2020年公路交通工程专项追加</t>
    <phoneticPr fontId="1" type="noConversion"/>
  </si>
  <si>
    <t>2020年公路日常养护追加（中修第二批）</t>
  </si>
  <si>
    <t>2020年公路日常养护追加（小修保养）</t>
  </si>
  <si>
    <t>2020年公议庄训练基地道路部队出入口工程</t>
  </si>
  <si>
    <t>北京市交通委员会门头沟公路分局</t>
    <phoneticPr fontId="1" type="noConversion"/>
  </si>
  <si>
    <t>双大路二期</t>
  </si>
  <si>
    <t>北京市交通委员会门头沟公路分局</t>
  </si>
  <si>
    <t>2020年路网设施建设运维</t>
  </si>
  <si>
    <t>2020年道班日常运行费</t>
  </si>
  <si>
    <t>2020年公路日常养护工程</t>
  </si>
  <si>
    <t>2020年双大路二期道路工程地方债</t>
  </si>
  <si>
    <t>2020年地质灾害防治</t>
  </si>
  <si>
    <t>2020年公路日常养护追加（小修保养等）</t>
  </si>
  <si>
    <t>北京市交通委员会昌平公路分局</t>
    <phoneticPr fontId="1" type="noConversion"/>
  </si>
  <si>
    <t>北京市交通委员会昌平公路分局</t>
  </si>
  <si>
    <t>2020年治超专项工程</t>
    <phoneticPr fontId="1" type="noConversion"/>
  </si>
  <si>
    <t>2020年公路工程尾款第一批</t>
  </si>
  <si>
    <t>2020年京藏高速北辅路改建工程</t>
  </si>
  <si>
    <t>2020年公路养护工程追加（指令性中修第二批）</t>
  </si>
  <si>
    <t>北京市交通委员会延庆公路分局</t>
    <phoneticPr fontId="1" type="noConversion"/>
  </si>
  <si>
    <t>北京市交通委员会延庆公路分局</t>
  </si>
  <si>
    <t>2020年昌赤路改建（地方债）</t>
  </si>
  <si>
    <t>2020年小大路改建工程</t>
  </si>
  <si>
    <t>2020年全国普通公路标准化检查宣传专项经费</t>
  </si>
  <si>
    <t>北京市交通委员会密云公路分局</t>
    <phoneticPr fontId="1" type="noConversion"/>
  </si>
  <si>
    <t>2020年大修预养旧桥改造工程</t>
  </si>
  <si>
    <t>北京市交通委员会密云公路分局</t>
  </si>
  <si>
    <t>2020年隧道提质升级改造工程</t>
  </si>
  <si>
    <t>2020年通怀路（三期）新改建工程地方债</t>
  </si>
  <si>
    <t>顺潮街道路工程</t>
  </si>
  <si>
    <t>京沈客专被交道路节点改造（密云段）</t>
  </si>
  <si>
    <t>北京市城市道路养护管理中心</t>
    <phoneticPr fontId="1" type="noConversion"/>
  </si>
  <si>
    <t>2020年道路桥梁检测工程项目</t>
    <phoneticPr fontId="1" type="noConversion"/>
  </si>
  <si>
    <t>北京市城市道路养护管理中心</t>
    <phoneticPr fontId="1" type="noConversion"/>
  </si>
  <si>
    <t>2020年道路养护工程尾款</t>
    <phoneticPr fontId="1" type="noConversion"/>
  </si>
  <si>
    <t>北京市城市道路养护管理中心</t>
    <phoneticPr fontId="1" type="noConversion"/>
  </si>
  <si>
    <t>2020年市管城市道路掘路修复工程</t>
    <phoneticPr fontId="1" type="noConversion"/>
  </si>
  <si>
    <t>2020年城市道路桥梁巡查项目</t>
    <phoneticPr fontId="1" type="noConversion"/>
  </si>
  <si>
    <t>2020年架空线入地修复工程</t>
    <phoneticPr fontId="1" type="noConversion"/>
  </si>
  <si>
    <t>2020年市管城市道路桥梁大修工程项目</t>
    <phoneticPr fontId="1" type="noConversion"/>
  </si>
  <si>
    <t>2020年城市道路桥梁日常维护工程项目</t>
    <phoneticPr fontId="1" type="noConversion"/>
  </si>
  <si>
    <t>2020年工程前期费、咨询管理费及印花税项目</t>
    <phoneticPr fontId="1" type="noConversion"/>
  </si>
  <si>
    <t>北京市城市道路养护管理中心</t>
  </si>
  <si>
    <t>2020年莲石路潮汐车道养护运行管理</t>
    <phoneticPr fontId="1" type="noConversion"/>
  </si>
  <si>
    <t>2020年路名牌养护管理</t>
    <phoneticPr fontId="1" type="noConversion"/>
  </si>
  <si>
    <t>2020年阻车桩养护管理</t>
    <phoneticPr fontId="1" type="noConversion"/>
  </si>
  <si>
    <t>北京市道路工程造价定额管理站</t>
    <phoneticPr fontId="1" type="noConversion"/>
  </si>
  <si>
    <t>2020年造价审查咨询费</t>
    <phoneticPr fontId="1" type="noConversion"/>
  </si>
  <si>
    <t>2020年北京市道路工程定额及指标编制修订</t>
    <phoneticPr fontId="1" type="noConversion"/>
  </si>
  <si>
    <t>北京市交通基础设施项目储备中心</t>
    <phoneticPr fontId="1" type="noConversion"/>
  </si>
  <si>
    <t>前期研究项目</t>
  </si>
  <si>
    <t>北京市交通基础设施项目储备中心</t>
  </si>
  <si>
    <t>审改新政下北京市交通基础设施建设项目前期审批流程深化研究</t>
  </si>
  <si>
    <t>2020年度北京市交通基础设施储备库动态运行及需求分析研究</t>
  </si>
  <si>
    <t>办公用房租赁及保障费用</t>
  </si>
  <si>
    <t>北京市道路工程质量监督站</t>
    <phoneticPr fontId="1" type="noConversion"/>
  </si>
  <si>
    <t>料场材料抽检费</t>
    <phoneticPr fontId="1" type="noConversion"/>
  </si>
  <si>
    <t>2020年普通公路技术状况检测费</t>
    <phoneticPr fontId="1" type="noConversion"/>
  </si>
  <si>
    <t>北京市道路工程质量监督站</t>
  </si>
  <si>
    <t>监控系统政务云租用费</t>
    <phoneticPr fontId="1" type="noConversion"/>
  </si>
  <si>
    <t>工程质量实体抽检费</t>
    <phoneticPr fontId="1" type="noConversion"/>
  </si>
  <si>
    <t>北京市交通执法总队本级</t>
    <phoneticPr fontId="1" type="noConversion"/>
  </si>
  <si>
    <t>监督检查办案费</t>
    <phoneticPr fontId="1" type="noConversion"/>
  </si>
  <si>
    <t>交通执法暂扣车辆保管</t>
    <phoneticPr fontId="1" type="noConversion"/>
  </si>
  <si>
    <t>北京市交通执法总队本级</t>
  </si>
  <si>
    <t>轨道交通执法运营安全专职督查员经费</t>
    <phoneticPr fontId="1" type="noConversion"/>
  </si>
  <si>
    <t>北京市交通执法总队本级</t>
    <phoneticPr fontId="1" type="noConversion"/>
  </si>
  <si>
    <t>保安服务费</t>
    <phoneticPr fontId="1" type="noConversion"/>
  </si>
  <si>
    <t>基于大数据的旅游车执法稽查关键技术研究及应用示范</t>
    <phoneticPr fontId="1" type="noConversion"/>
  </si>
  <si>
    <t>设备购置费-专用设备</t>
    <phoneticPr fontId="1" type="noConversion"/>
  </si>
  <si>
    <t>保洁服务费</t>
    <phoneticPr fontId="1" type="noConversion"/>
  </si>
  <si>
    <t>突发事件应急处置费</t>
    <phoneticPr fontId="1" type="noConversion"/>
  </si>
  <si>
    <t>安全生产监管及应急保障工作经费</t>
    <phoneticPr fontId="1" type="noConversion"/>
  </si>
  <si>
    <t>咨询费</t>
  </si>
  <si>
    <t>印刷费</t>
    <phoneticPr fontId="1" type="noConversion"/>
  </si>
  <si>
    <t>执法文书数字化</t>
    <phoneticPr fontId="1" type="noConversion"/>
  </si>
  <si>
    <t>执法办案租车费</t>
    <phoneticPr fontId="1" type="noConversion"/>
  </si>
  <si>
    <t>后勤保障经费</t>
    <phoneticPr fontId="1" type="noConversion"/>
  </si>
  <si>
    <t>劳务派遣人员经费</t>
    <phoneticPr fontId="1" type="noConversion"/>
  </si>
  <si>
    <t>房屋租赁费</t>
    <phoneticPr fontId="1" type="noConversion"/>
  </si>
  <si>
    <t>交通执法综合素质训练与培养</t>
  </si>
  <si>
    <t>北京市交通信息中心执法总队分中心</t>
    <phoneticPr fontId="1" type="noConversion"/>
  </si>
  <si>
    <t>信息化设备运行维护费</t>
    <phoneticPr fontId="1" type="noConversion"/>
  </si>
  <si>
    <t>北京市交通委员会路政局机关后勤服务中心</t>
    <phoneticPr fontId="1" type="noConversion"/>
  </si>
  <si>
    <t>2020年其他聘用人员工资</t>
    <phoneticPr fontId="1" type="noConversion"/>
  </si>
  <si>
    <t>北京市交通信息中心</t>
    <phoneticPr fontId="1" type="noConversion"/>
  </si>
  <si>
    <t>2020年交通信息化运行维护费</t>
    <phoneticPr fontId="1" type="noConversion"/>
  </si>
  <si>
    <t>加强北京市交通委员会六里桥办公区网络系统网络安全防护能力项目--设备采购</t>
    <phoneticPr fontId="1" type="noConversion"/>
  </si>
  <si>
    <t>北京交通运输职业学院</t>
    <phoneticPr fontId="1" type="noConversion"/>
  </si>
  <si>
    <t>学生资助—高职家庭经济困难学生饮用水、洗澡、电话费用</t>
    <phoneticPr fontId="1" type="noConversion"/>
  </si>
  <si>
    <t>就业创业实践基地</t>
    <phoneticPr fontId="1" type="noConversion"/>
  </si>
  <si>
    <t>高等学校高职生国家助学金</t>
    <phoneticPr fontId="1" type="noConversion"/>
  </si>
  <si>
    <t>中职助学金</t>
    <phoneticPr fontId="1" type="noConversion"/>
  </si>
  <si>
    <t>北京交通运输职业学院</t>
  </si>
  <si>
    <t>北京市“一带一路”国家人才培养基地泰国城市轨道交通专业人才培养项目</t>
    <phoneticPr fontId="1" type="noConversion"/>
  </si>
  <si>
    <t>交通运输行业从业人员考核经费</t>
    <phoneticPr fontId="1" type="noConversion"/>
  </si>
  <si>
    <t>品牌班学生专业技术员考核配套设备项目（中央）</t>
    <phoneticPr fontId="1" type="noConversion"/>
  </si>
  <si>
    <t>特高校建设--汽车工程系教学质量提升项目（中央）</t>
    <phoneticPr fontId="1" type="noConversion"/>
  </si>
  <si>
    <t>涂装工程师学院大兴实训基地改造项目（中央）</t>
    <phoneticPr fontId="1" type="noConversion"/>
  </si>
  <si>
    <t>大型模拟驾驶器升级改造项目（中央）</t>
    <phoneticPr fontId="1" type="noConversion"/>
  </si>
  <si>
    <t>特高-打造技术技能人才培养高地</t>
    <phoneticPr fontId="1" type="noConversion"/>
  </si>
  <si>
    <t>特高-智能交通一体化综合实训基地（升级）</t>
    <phoneticPr fontId="1" type="noConversion"/>
  </si>
  <si>
    <t>特高-智慧物流一体化实训基地（一期）</t>
    <phoneticPr fontId="1" type="noConversion"/>
  </si>
  <si>
    <t>现代职业教育质量提升计划-大数据技术与应用课程资源建设项目</t>
    <phoneticPr fontId="1" type="noConversion"/>
  </si>
  <si>
    <t>北京市贯彻落实《教育部财政部关于实施职业院校教师素质提高计划（2017_2020）的意见》2020国培任务</t>
    <phoneticPr fontId="1" type="noConversion"/>
  </si>
  <si>
    <t>特高-智能交通一体化综合实训基地（升级）（尾款）（中央）</t>
    <phoneticPr fontId="1" type="noConversion"/>
  </si>
  <si>
    <t>基于双创的汽车营销活页式课程改革（尾款）（中央）</t>
    <phoneticPr fontId="1" type="noConversion"/>
  </si>
  <si>
    <t>2020国培任务（轨道专业双师型教师培训）（中央）</t>
    <phoneticPr fontId="1" type="noConversion"/>
  </si>
  <si>
    <t>北京市交通运行监测调度中心</t>
    <phoneticPr fontId="1" type="noConversion"/>
  </si>
  <si>
    <t>2020年系统设备运维经费</t>
    <phoneticPr fontId="1" type="noConversion"/>
  </si>
  <si>
    <t>机场陆侧出行链识别与一体化监测服务联动研究及示范应用</t>
    <phoneticPr fontId="1" type="noConversion"/>
  </si>
  <si>
    <t>2020年办公用房租用费</t>
    <phoneticPr fontId="1" type="noConversion"/>
  </si>
  <si>
    <t>交通行业视频系统建设方案研究及公路视频资源地图匹配技术示范</t>
    <phoneticPr fontId="1" type="noConversion"/>
  </si>
  <si>
    <t>大厅及配套用房租赁费</t>
    <phoneticPr fontId="1" type="noConversion"/>
  </si>
  <si>
    <t>共用机电维护专项费</t>
    <phoneticPr fontId="1" type="noConversion"/>
  </si>
  <si>
    <t>北京市交通委员会安全督查事务中心</t>
    <phoneticPr fontId="1" type="noConversion"/>
  </si>
  <si>
    <t>安全生产千分制评价经费</t>
    <phoneticPr fontId="1" type="noConversion"/>
  </si>
  <si>
    <t>安全督查工作经费</t>
  </si>
  <si>
    <t>北京市交通委员会(12328)举报投诉中心</t>
    <phoneticPr fontId="1" type="noConversion"/>
  </si>
  <si>
    <t>北京“12328”热线运行外包服务项目</t>
    <phoneticPr fontId="1" type="noConversion"/>
  </si>
  <si>
    <t>北京市交通行业举报投诉平台升级改造项目</t>
    <phoneticPr fontId="1" type="noConversion"/>
  </si>
  <si>
    <t>市级政务云租用项目</t>
    <phoneticPr fontId="1" type="noConversion"/>
  </si>
  <si>
    <t>北京市交通委员会机关后勤服务中心</t>
    <phoneticPr fontId="1" type="noConversion"/>
  </si>
  <si>
    <t>后勤保障费</t>
    <phoneticPr fontId="1" type="noConversion"/>
  </si>
  <si>
    <t>委部分办公用房租赁费</t>
    <phoneticPr fontId="1" type="noConversion"/>
  </si>
  <si>
    <t>北京市停车管理事务中心</t>
    <phoneticPr fontId="1" type="noConversion"/>
  </si>
  <si>
    <t>北京市停车资源管理与综合应用服务平台</t>
    <phoneticPr fontId="1" type="noConversion"/>
  </si>
  <si>
    <t>北京市道路停车电子收费客诉处理及前端设备检测效果评估</t>
    <phoneticPr fontId="1" type="noConversion"/>
  </si>
  <si>
    <t>第三方停车综合治理督查巡查</t>
    <phoneticPr fontId="1" type="noConversion"/>
  </si>
  <si>
    <t>北京市互联网租赁自行车监管与服务平台政务云租赁</t>
    <phoneticPr fontId="1" type="noConversion"/>
  </si>
  <si>
    <t>互联网租赁自行车系统技术与服务规范研究（地标）</t>
    <phoneticPr fontId="1" type="noConversion"/>
  </si>
  <si>
    <t>P+R停车场运行服务考核评估及运行情况分析</t>
    <phoneticPr fontId="1" type="noConversion"/>
  </si>
  <si>
    <t>P+R停车场补贴</t>
  </si>
  <si>
    <t>北京市道路停车电子管理员关键技术研究及示范应用</t>
    <phoneticPr fontId="1" type="noConversion"/>
  </si>
  <si>
    <t>北京市道路停车电子收费系统专项运维项目</t>
    <phoneticPr fontId="1" type="noConversion"/>
  </si>
  <si>
    <t>北京市交通宣传教育中心</t>
    <phoneticPr fontId="1" type="noConversion"/>
  </si>
  <si>
    <t>交通文化宣传活动费</t>
    <phoneticPr fontId="1" type="noConversion"/>
  </si>
  <si>
    <t>北京市交通宣传教育中心</t>
  </si>
  <si>
    <t>都市交通报编印费</t>
    <phoneticPr fontId="1" type="noConversion"/>
  </si>
  <si>
    <t>宣传片资料收集及影像耗材</t>
    <phoneticPr fontId="1" type="noConversion"/>
  </si>
  <si>
    <t>教育培训费</t>
    <phoneticPr fontId="1" type="noConversion"/>
  </si>
  <si>
    <t>交通行业职业资格经费</t>
    <phoneticPr fontId="1" type="noConversion"/>
  </si>
  <si>
    <t>北京市交通委员会行政审批服务中心</t>
    <phoneticPr fontId="1" type="noConversion"/>
  </si>
  <si>
    <t>基于用户数据分析的交通审批效能提升应用研究</t>
    <phoneticPr fontId="1" type="noConversion"/>
  </si>
  <si>
    <t>北京市普通住宅出行率指标研究</t>
    <phoneticPr fontId="1" type="noConversion"/>
  </si>
  <si>
    <t>目录</t>
    <phoneticPr fontId="1" type="noConversion"/>
  </si>
  <si>
    <t>合计</t>
    <phoneticPr fontId="1" type="noConversion"/>
  </si>
</sst>
</file>

<file path=xl/styles.xml><?xml version="1.0" encoding="utf-8"?>
<styleSheet xmlns="http://schemas.openxmlformats.org/spreadsheetml/2006/main">
  <numFmts count="2">
    <numFmt numFmtId="43" formatCode="_ * #,##0.00_ ;_ * \-#,##0.00_ ;_ * &quot;-&quot;??_ ;_ @_ "/>
    <numFmt numFmtId="176" formatCode="0.000000_ "/>
  </numFmts>
  <fonts count="15">
    <font>
      <sz val="11"/>
      <color theme="1"/>
      <name val="宋体"/>
      <family val="2"/>
      <scheme val="minor"/>
    </font>
    <font>
      <sz val="9"/>
      <name val="宋体"/>
      <family val="3"/>
      <charset val="134"/>
      <scheme val="minor"/>
    </font>
    <font>
      <sz val="11"/>
      <color theme="1"/>
      <name val="宋体"/>
      <family val="2"/>
      <scheme val="minor"/>
    </font>
    <font>
      <b/>
      <sz val="10"/>
      <name val="Times New Roman"/>
      <family val="1"/>
    </font>
    <font>
      <b/>
      <sz val="10"/>
      <name val="宋体"/>
      <family val="3"/>
      <charset val="134"/>
    </font>
    <font>
      <sz val="9"/>
      <name val="宋体"/>
      <family val="2"/>
      <charset val="134"/>
      <scheme val="minor"/>
    </font>
    <font>
      <b/>
      <sz val="10"/>
      <name val="宋体"/>
      <family val="3"/>
      <charset val="134"/>
      <scheme val="minor"/>
    </font>
    <font>
      <sz val="10"/>
      <color theme="1"/>
      <name val="宋体"/>
      <family val="3"/>
      <charset val="134"/>
      <scheme val="minor"/>
    </font>
    <font>
      <sz val="12"/>
      <name val="宋体"/>
      <family val="3"/>
      <charset val="134"/>
    </font>
    <font>
      <sz val="10"/>
      <color theme="1" tint="4.9989318521683403E-2"/>
      <name val="宋体"/>
      <family val="3"/>
      <charset val="134"/>
      <scheme val="minor"/>
    </font>
    <font>
      <sz val="10"/>
      <name val="宋体"/>
      <family val="3"/>
      <charset val="134"/>
      <scheme val="minor"/>
    </font>
    <font>
      <sz val="10"/>
      <color indexed="8"/>
      <name val="宋体"/>
      <family val="3"/>
      <charset val="134"/>
      <scheme val="minor"/>
    </font>
    <font>
      <sz val="9"/>
      <name val="宋体"/>
      <family val="3"/>
      <charset val="134"/>
    </font>
    <font>
      <sz val="20"/>
      <color theme="1"/>
      <name val="宋体"/>
      <family val="2"/>
      <scheme val="minor"/>
    </font>
    <font>
      <sz val="20"/>
      <color theme="1"/>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2" fillId="0" borderId="0" applyFont="0" applyFill="0" applyBorder="0" applyAlignment="0" applyProtection="0">
      <alignment vertical="center"/>
    </xf>
    <xf numFmtId="0" fontId="8" fillId="0" borderId="0">
      <alignment vertical="center"/>
    </xf>
  </cellStyleXfs>
  <cellXfs count="26">
    <xf numFmtId="0" fontId="0" fillId="0" borderId="0" xfId="0"/>
    <xf numFmtId="0" fontId="7" fillId="0" borderId="0" xfId="0" applyFont="1" applyFill="1" applyAlignment="1">
      <alignment vertical="center"/>
    </xf>
    <xf numFmtId="0" fontId="9" fillId="0" borderId="1" xfId="2" applyFont="1" applyFill="1" applyBorder="1" applyAlignment="1">
      <alignment horizontal="center" vertical="center"/>
    </xf>
    <xf numFmtId="0" fontId="9" fillId="0" borderId="1" xfId="2" applyFont="1" applyFill="1" applyBorder="1" applyAlignment="1">
      <alignment horizontal="left" vertical="center" wrapText="1"/>
    </xf>
    <xf numFmtId="176" fontId="9" fillId="0" borderId="1" xfId="2" applyNumberFormat="1" applyFont="1" applyFill="1" applyBorder="1" applyAlignment="1">
      <alignment horizontal="right" vertical="center" wrapText="1"/>
    </xf>
    <xf numFmtId="176" fontId="7" fillId="0" borderId="1" xfId="2" applyNumberFormat="1" applyFont="1" applyFill="1" applyBorder="1" applyAlignment="1">
      <alignment horizontal="right" vertical="center"/>
    </xf>
    <xf numFmtId="176" fontId="9" fillId="0" borderId="1" xfId="2" applyNumberFormat="1" applyFont="1" applyFill="1" applyBorder="1" applyAlignment="1">
      <alignment horizontal="right" vertical="center"/>
    </xf>
    <xf numFmtId="0" fontId="11" fillId="0" borderId="1" xfId="0" applyFont="1" applyFill="1" applyBorder="1" applyAlignment="1">
      <alignment horizontal="left" vertical="center" wrapText="1"/>
    </xf>
    <xf numFmtId="176" fontId="7" fillId="0" borderId="2" xfId="2" applyNumberFormat="1" applyFont="1" applyFill="1" applyBorder="1" applyAlignment="1">
      <alignment horizontal="right" vertical="center"/>
    </xf>
    <xf numFmtId="0" fontId="9" fillId="0" borderId="1" xfId="2" applyFont="1" applyFill="1" applyBorder="1" applyAlignment="1">
      <alignment vertical="center" wrapText="1"/>
    </xf>
    <xf numFmtId="0" fontId="10" fillId="0" borderId="1" xfId="2" applyFont="1" applyFill="1" applyBorder="1" applyAlignment="1">
      <alignment vertical="center" wrapText="1"/>
    </xf>
    <xf numFmtId="176" fontId="7" fillId="0" borderId="1" xfId="2" applyNumberFormat="1" applyFont="1" applyFill="1" applyBorder="1" applyAlignment="1">
      <alignment horizontal="right" vertical="center" wrapText="1"/>
    </xf>
    <xf numFmtId="176" fontId="10" fillId="0" borderId="1" xfId="2" applyNumberFormat="1" applyFont="1" applyFill="1" applyBorder="1" applyAlignment="1">
      <alignment horizontal="right" vertical="center"/>
    </xf>
    <xf numFmtId="0" fontId="10" fillId="0" borderId="1" xfId="2" applyFont="1" applyFill="1" applyBorder="1" applyAlignment="1">
      <alignment horizontal="left" vertical="center" wrapText="1"/>
    </xf>
    <xf numFmtId="176" fontId="10" fillId="0" borderId="2" xfId="2" applyNumberFormat="1" applyFont="1" applyFill="1" applyBorder="1" applyAlignment="1">
      <alignment horizontal="right" vertical="center"/>
    </xf>
    <xf numFmtId="176" fontId="10" fillId="0" borderId="1" xfId="2" applyNumberFormat="1" applyFont="1" applyFill="1" applyBorder="1" applyAlignment="1">
      <alignment horizontal="right" vertical="center" wrapText="1"/>
    </xf>
    <xf numFmtId="176" fontId="9" fillId="0" borderId="1" xfId="2" applyNumberFormat="1" applyFont="1" applyFill="1" applyBorder="1" applyAlignment="1">
      <alignment vertical="center" wrapText="1"/>
    </xf>
    <xf numFmtId="0" fontId="9" fillId="0" borderId="0" xfId="2" applyFont="1" applyFill="1" applyBorder="1" applyAlignment="1">
      <alignment vertical="center" wrapText="1"/>
    </xf>
    <xf numFmtId="176" fontId="9" fillId="0" borderId="1" xfId="2" applyNumberFormat="1" applyFont="1" applyFill="1" applyBorder="1">
      <alignment vertical="center"/>
    </xf>
    <xf numFmtId="0" fontId="13" fillId="0" borderId="0" xfId="0" applyFont="1" applyFill="1" applyAlignment="1">
      <alignment horizontal="center"/>
    </xf>
    <xf numFmtId="0" fontId="14" fillId="0" borderId="0" xfId="0" applyFont="1" applyFill="1" applyAlignment="1">
      <alignment horizontal="center"/>
    </xf>
    <xf numFmtId="0" fontId="0" fillId="0" borderId="0" xfId="0" applyFill="1"/>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0" fillId="0" borderId="0" xfId="0" applyNumberFormat="1" applyFill="1"/>
    <xf numFmtId="176" fontId="4" fillId="0" borderId="1" xfId="1" applyNumberFormat="1" applyFont="1" applyFill="1" applyBorder="1" applyAlignment="1">
      <alignment horizontal="center" vertical="center" wrapText="1"/>
    </xf>
  </cellXfs>
  <cellStyles count="3">
    <cellStyle name="常规" xfId="0" builtinId="0"/>
    <cellStyle name="常规 2" xfId="2"/>
    <cellStyle name="千位分隔"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371"/>
  <sheetViews>
    <sheetView tabSelected="1" zoomScale="90" zoomScaleNormal="90" workbookViewId="0">
      <selection activeCell="C18" sqref="C18"/>
    </sheetView>
  </sheetViews>
  <sheetFormatPr defaultRowHeight="13.5"/>
  <cols>
    <col min="1" max="1" width="4.125" style="21" bestFit="1" customWidth="1"/>
    <col min="2" max="2" width="39.375" style="21" bestFit="1" customWidth="1"/>
    <col min="3" max="3" width="85.25" style="21" bestFit="1" customWidth="1"/>
    <col min="4" max="5" width="17.25" style="24" bestFit="1" customWidth="1"/>
    <col min="6" max="16384" width="9" style="21"/>
  </cols>
  <sheetData>
    <row r="1" spans="1:5">
      <c r="A1" s="19" t="s">
        <v>399</v>
      </c>
      <c r="B1" s="20"/>
      <c r="C1" s="20"/>
      <c r="D1" s="20"/>
      <c r="E1" s="20"/>
    </row>
    <row r="2" spans="1:5">
      <c r="A2" s="20"/>
      <c r="B2" s="20"/>
      <c r="C2" s="20"/>
      <c r="D2" s="20"/>
      <c r="E2" s="20"/>
    </row>
    <row r="4" spans="1:5" s="1" customFormat="1" ht="30" customHeight="1">
      <c r="A4" s="22" t="s">
        <v>0</v>
      </c>
      <c r="B4" s="23" t="s">
        <v>1</v>
      </c>
      <c r="C4" s="23" t="s">
        <v>2</v>
      </c>
      <c r="D4" s="25" t="s">
        <v>3</v>
      </c>
      <c r="E4" s="25" t="s">
        <v>4</v>
      </c>
    </row>
    <row r="5" spans="1:5" s="1" customFormat="1" ht="12.75">
      <c r="A5" s="22"/>
      <c r="B5" s="23"/>
      <c r="C5" s="23" t="s">
        <v>400</v>
      </c>
      <c r="D5" s="25">
        <f>SUM(D6:D371)</f>
        <v>1446007.2432729993</v>
      </c>
      <c r="E5" s="25">
        <f>SUM(E6:E371)</f>
        <v>1415622.4484841996</v>
      </c>
    </row>
    <row r="6" spans="1:5" s="1" customFormat="1" ht="16.5" customHeight="1">
      <c r="A6" s="2">
        <v>1</v>
      </c>
      <c r="B6" s="3" t="s">
        <v>5</v>
      </c>
      <c r="C6" s="3" t="s">
        <v>6</v>
      </c>
      <c r="D6" s="4">
        <v>112</v>
      </c>
      <c r="E6" s="5">
        <v>112</v>
      </c>
    </row>
    <row r="7" spans="1:5" s="1" customFormat="1" ht="16.5" customHeight="1">
      <c r="A7" s="2">
        <v>2</v>
      </c>
      <c r="B7" s="3" t="s">
        <v>7</v>
      </c>
      <c r="C7" s="3" t="s">
        <v>8</v>
      </c>
      <c r="D7" s="6">
        <v>1100</v>
      </c>
      <c r="E7" s="5">
        <v>1073.04</v>
      </c>
    </row>
    <row r="8" spans="1:5" s="1" customFormat="1" ht="16.5" customHeight="1">
      <c r="A8" s="2">
        <v>3</v>
      </c>
      <c r="B8" s="7" t="s">
        <v>9</v>
      </c>
      <c r="C8" s="3" t="s">
        <v>10</v>
      </c>
      <c r="D8" s="6">
        <v>828.42179999999996</v>
      </c>
      <c r="E8" s="5">
        <v>828.42179999999996</v>
      </c>
    </row>
    <row r="9" spans="1:5" s="1" customFormat="1" ht="16.5" customHeight="1">
      <c r="A9" s="2">
        <v>4</v>
      </c>
      <c r="B9" s="7" t="s">
        <v>9</v>
      </c>
      <c r="C9" s="3" t="s">
        <v>11</v>
      </c>
      <c r="D9" s="6">
        <v>5972.1</v>
      </c>
      <c r="E9" s="5">
        <v>5972.1</v>
      </c>
    </row>
    <row r="10" spans="1:5" s="1" customFormat="1" ht="16.5" customHeight="1">
      <c r="A10" s="2">
        <v>5</v>
      </c>
      <c r="B10" s="7" t="s">
        <v>9</v>
      </c>
      <c r="C10" s="3" t="s">
        <v>12</v>
      </c>
      <c r="D10" s="6">
        <f>1773.2987+7931</f>
        <v>9704.2986999999994</v>
      </c>
      <c r="E10" s="8">
        <v>9704.2986999999994</v>
      </c>
    </row>
    <row r="11" spans="1:5" s="1" customFormat="1" ht="16.5" customHeight="1">
      <c r="A11" s="2">
        <v>6</v>
      </c>
      <c r="B11" s="3" t="s">
        <v>13</v>
      </c>
      <c r="C11" s="3" t="s">
        <v>14</v>
      </c>
      <c r="D11" s="6">
        <v>30000</v>
      </c>
      <c r="E11" s="5">
        <v>30000</v>
      </c>
    </row>
    <row r="12" spans="1:5" s="1" customFormat="1" ht="16.5" customHeight="1">
      <c r="A12" s="2">
        <v>7</v>
      </c>
      <c r="B12" s="3" t="s">
        <v>13</v>
      </c>
      <c r="C12" s="3" t="s">
        <v>15</v>
      </c>
      <c r="D12" s="6">
        <v>9458</v>
      </c>
      <c r="E12" s="5">
        <v>9458</v>
      </c>
    </row>
    <row r="13" spans="1:5" s="1" customFormat="1" ht="16.5" customHeight="1">
      <c r="A13" s="2">
        <v>8</v>
      </c>
      <c r="B13" s="3" t="s">
        <v>16</v>
      </c>
      <c r="C13" s="9" t="s">
        <v>17</v>
      </c>
      <c r="D13" s="6">
        <v>11166.24</v>
      </c>
      <c r="E13" s="5">
        <v>11166.24</v>
      </c>
    </row>
    <row r="14" spans="1:5" s="1" customFormat="1" ht="16.5" customHeight="1">
      <c r="A14" s="2">
        <v>9</v>
      </c>
      <c r="B14" s="3" t="s">
        <v>16</v>
      </c>
      <c r="C14" s="10" t="s">
        <v>18</v>
      </c>
      <c r="D14" s="11">
        <v>342.416</v>
      </c>
      <c r="E14" s="11">
        <v>332.71</v>
      </c>
    </row>
    <row r="15" spans="1:5" s="1" customFormat="1" ht="16.5" customHeight="1">
      <c r="A15" s="2">
        <v>10</v>
      </c>
      <c r="B15" s="3" t="s">
        <v>16</v>
      </c>
      <c r="C15" s="3" t="s">
        <v>19</v>
      </c>
      <c r="D15" s="6">
        <v>374691.4</v>
      </c>
      <c r="E15" s="5">
        <v>374691.4</v>
      </c>
    </row>
    <row r="16" spans="1:5" s="1" customFormat="1" ht="16.5" customHeight="1">
      <c r="A16" s="2">
        <v>11</v>
      </c>
      <c r="B16" s="7" t="s">
        <v>20</v>
      </c>
      <c r="C16" s="9" t="s">
        <v>21</v>
      </c>
      <c r="D16" s="6">
        <v>146.13099199999999</v>
      </c>
      <c r="E16" s="5">
        <v>136.13099199999999</v>
      </c>
    </row>
    <row r="17" spans="1:5" s="1" customFormat="1" ht="16.5" customHeight="1">
      <c r="A17" s="2">
        <v>12</v>
      </c>
      <c r="B17" s="7" t="s">
        <v>20</v>
      </c>
      <c r="C17" s="3" t="s">
        <v>22</v>
      </c>
      <c r="D17" s="6">
        <v>573.19690400000002</v>
      </c>
      <c r="E17" s="5">
        <v>573.19690400000002</v>
      </c>
    </row>
    <row r="18" spans="1:5" s="1" customFormat="1" ht="16.5" customHeight="1">
      <c r="A18" s="2">
        <v>13</v>
      </c>
      <c r="B18" s="7" t="s">
        <v>20</v>
      </c>
      <c r="C18" s="3" t="s">
        <v>23</v>
      </c>
      <c r="D18" s="6">
        <v>165</v>
      </c>
      <c r="E18" s="5">
        <v>165</v>
      </c>
    </row>
    <row r="19" spans="1:5" s="1" customFormat="1" ht="16.5" customHeight="1">
      <c r="A19" s="2">
        <v>14</v>
      </c>
      <c r="B19" s="3" t="s">
        <v>24</v>
      </c>
      <c r="C19" s="3" t="s">
        <v>25</v>
      </c>
      <c r="D19" s="6">
        <v>144.91540000000001</v>
      </c>
      <c r="E19" s="5">
        <v>144.91540000000001</v>
      </c>
    </row>
    <row r="20" spans="1:5" s="1" customFormat="1" ht="16.5" customHeight="1">
      <c r="A20" s="2">
        <v>15</v>
      </c>
      <c r="B20" s="3" t="s">
        <v>26</v>
      </c>
      <c r="C20" s="9" t="s">
        <v>27</v>
      </c>
      <c r="D20" s="6">
        <v>534.59022000000004</v>
      </c>
      <c r="E20" s="12">
        <v>534.59022000000004</v>
      </c>
    </row>
    <row r="21" spans="1:5" s="1" customFormat="1" ht="16.5" customHeight="1">
      <c r="A21" s="2">
        <v>16</v>
      </c>
      <c r="B21" s="3" t="s">
        <v>24</v>
      </c>
      <c r="C21" s="3" t="s">
        <v>28</v>
      </c>
      <c r="D21" s="6">
        <v>2000</v>
      </c>
      <c r="E21" s="5">
        <v>2000</v>
      </c>
    </row>
    <row r="22" spans="1:5" s="1" customFormat="1" ht="16.5" customHeight="1">
      <c r="A22" s="2">
        <v>17</v>
      </c>
      <c r="B22" s="3" t="s">
        <v>24</v>
      </c>
      <c r="C22" s="13" t="s">
        <v>29</v>
      </c>
      <c r="D22" s="11">
        <f>2430+3845.94</f>
        <v>6275.9400000000005</v>
      </c>
      <c r="E22" s="11">
        <v>6275.9400000000005</v>
      </c>
    </row>
    <row r="23" spans="1:5" s="1" customFormat="1" ht="16.5" customHeight="1">
      <c r="A23" s="2">
        <v>18</v>
      </c>
      <c r="B23" s="3" t="s">
        <v>30</v>
      </c>
      <c r="C23" s="3" t="s">
        <v>31</v>
      </c>
      <c r="D23" s="6">
        <v>191034.09</v>
      </c>
      <c r="E23" s="5">
        <v>191034.09</v>
      </c>
    </row>
    <row r="24" spans="1:5" s="1" customFormat="1" ht="16.5" customHeight="1">
      <c r="A24" s="2">
        <v>19</v>
      </c>
      <c r="B24" s="7" t="s">
        <v>32</v>
      </c>
      <c r="C24" s="3" t="s">
        <v>33</v>
      </c>
      <c r="D24" s="6">
        <v>100</v>
      </c>
      <c r="E24" s="5">
        <v>100</v>
      </c>
    </row>
    <row r="25" spans="1:5" s="1" customFormat="1" ht="16.5" customHeight="1">
      <c r="A25" s="2">
        <v>20</v>
      </c>
      <c r="B25" s="7" t="s">
        <v>32</v>
      </c>
      <c r="C25" s="9" t="s">
        <v>34</v>
      </c>
      <c r="D25" s="6">
        <v>130.62</v>
      </c>
      <c r="E25" s="5">
        <v>109.2878</v>
      </c>
    </row>
    <row r="26" spans="1:5" s="1" customFormat="1" ht="16.5" customHeight="1">
      <c r="A26" s="2">
        <v>21</v>
      </c>
      <c r="B26" s="7" t="s">
        <v>35</v>
      </c>
      <c r="C26" s="9" t="s">
        <v>36</v>
      </c>
      <c r="D26" s="6">
        <v>162.35050000000001</v>
      </c>
      <c r="E26" s="12">
        <v>162.35050000000001</v>
      </c>
    </row>
    <row r="27" spans="1:5" s="1" customFormat="1" ht="16.5" customHeight="1">
      <c r="A27" s="2">
        <v>22</v>
      </c>
      <c r="B27" s="7" t="s">
        <v>35</v>
      </c>
      <c r="C27" s="3" t="s">
        <v>37</v>
      </c>
      <c r="D27" s="6">
        <v>186.33</v>
      </c>
      <c r="E27" s="5">
        <v>186.11199999999999</v>
      </c>
    </row>
    <row r="28" spans="1:5" s="1" customFormat="1" ht="16.5" customHeight="1">
      <c r="A28" s="2">
        <v>23</v>
      </c>
      <c r="B28" s="7" t="s">
        <v>38</v>
      </c>
      <c r="C28" s="9" t="s">
        <v>39</v>
      </c>
      <c r="D28" s="6">
        <v>278.43200000000002</v>
      </c>
      <c r="E28" s="5">
        <v>481.96359999999993</v>
      </c>
    </row>
    <row r="29" spans="1:5" s="1" customFormat="1" ht="16.5" customHeight="1">
      <c r="A29" s="2">
        <v>24</v>
      </c>
      <c r="B29" s="7" t="s">
        <v>38</v>
      </c>
      <c r="C29" s="9" t="s">
        <v>40</v>
      </c>
      <c r="D29" s="6">
        <v>465.22</v>
      </c>
      <c r="E29" s="5">
        <v>465.22</v>
      </c>
    </row>
    <row r="30" spans="1:5" s="1" customFormat="1" ht="16.5" customHeight="1">
      <c r="A30" s="2">
        <v>25</v>
      </c>
      <c r="B30" s="7" t="s">
        <v>38</v>
      </c>
      <c r="C30" s="3" t="s">
        <v>41</v>
      </c>
      <c r="D30" s="6">
        <v>135.77539999999999</v>
      </c>
      <c r="E30" s="5">
        <v>135.27539999999999</v>
      </c>
    </row>
    <row r="31" spans="1:5" s="1" customFormat="1" ht="16.5" customHeight="1">
      <c r="A31" s="2">
        <v>26</v>
      </c>
      <c r="B31" s="7" t="s">
        <v>38</v>
      </c>
      <c r="C31" s="3" t="s">
        <v>42</v>
      </c>
      <c r="D31" s="6">
        <v>205.86627999999999</v>
      </c>
      <c r="E31" s="5">
        <v>205.06628000000001</v>
      </c>
    </row>
    <row r="32" spans="1:5" s="1" customFormat="1" ht="16.5" customHeight="1">
      <c r="A32" s="2">
        <v>27</v>
      </c>
      <c r="B32" s="7" t="s">
        <v>38</v>
      </c>
      <c r="C32" s="9" t="s">
        <v>43</v>
      </c>
      <c r="D32" s="6">
        <v>1811.83</v>
      </c>
      <c r="E32" s="5">
        <v>1809.72</v>
      </c>
    </row>
    <row r="33" spans="1:5" s="1" customFormat="1" ht="16.5" customHeight="1">
      <c r="A33" s="2">
        <v>28</v>
      </c>
      <c r="B33" s="7" t="s">
        <v>38</v>
      </c>
      <c r="C33" s="3" t="s">
        <v>44</v>
      </c>
      <c r="D33" s="6">
        <v>5000</v>
      </c>
      <c r="E33" s="6">
        <v>5000</v>
      </c>
    </row>
    <row r="34" spans="1:5" s="1" customFormat="1" ht="16.5" customHeight="1">
      <c r="A34" s="2">
        <v>29</v>
      </c>
      <c r="B34" s="7" t="s">
        <v>38</v>
      </c>
      <c r="C34" s="3" t="s">
        <v>45</v>
      </c>
      <c r="D34" s="6">
        <v>47</v>
      </c>
      <c r="E34" s="5">
        <v>47</v>
      </c>
    </row>
    <row r="35" spans="1:5" s="1" customFormat="1" ht="16.5" customHeight="1">
      <c r="A35" s="2">
        <v>30</v>
      </c>
      <c r="B35" s="7" t="s">
        <v>38</v>
      </c>
      <c r="C35" s="3" t="s">
        <v>46</v>
      </c>
      <c r="D35" s="6">
        <v>29.6</v>
      </c>
      <c r="E35" s="5">
        <v>29.6</v>
      </c>
    </row>
    <row r="36" spans="1:5" s="1" customFormat="1" ht="16.5" customHeight="1">
      <c r="A36" s="2">
        <v>31</v>
      </c>
      <c r="B36" s="7" t="s">
        <v>38</v>
      </c>
      <c r="C36" s="3" t="s">
        <v>47</v>
      </c>
      <c r="D36" s="6">
        <v>60</v>
      </c>
      <c r="E36" s="5">
        <v>48</v>
      </c>
    </row>
    <row r="37" spans="1:5" s="1" customFormat="1" ht="16.5" customHeight="1">
      <c r="A37" s="2">
        <v>32</v>
      </c>
      <c r="B37" s="7" t="s">
        <v>38</v>
      </c>
      <c r="C37" s="3" t="s">
        <v>48</v>
      </c>
      <c r="D37" s="6">
        <v>13.59</v>
      </c>
      <c r="E37" s="5">
        <v>5.24</v>
      </c>
    </row>
    <row r="38" spans="1:5" s="1" customFormat="1" ht="16.5" customHeight="1">
      <c r="A38" s="2">
        <v>33</v>
      </c>
      <c r="B38" s="7" t="s">
        <v>38</v>
      </c>
      <c r="C38" s="3" t="s">
        <v>49</v>
      </c>
      <c r="D38" s="6">
        <v>29.7</v>
      </c>
      <c r="E38" s="5">
        <v>8.91</v>
      </c>
    </row>
    <row r="39" spans="1:5" s="1" customFormat="1" ht="16.5" customHeight="1">
      <c r="A39" s="2">
        <v>34</v>
      </c>
      <c r="B39" s="7" t="s">
        <v>38</v>
      </c>
      <c r="C39" s="9" t="s">
        <v>50</v>
      </c>
      <c r="D39" s="6">
        <v>206</v>
      </c>
      <c r="E39" s="5">
        <v>206</v>
      </c>
    </row>
    <row r="40" spans="1:5" s="1" customFormat="1" ht="16.5" customHeight="1">
      <c r="A40" s="2">
        <v>35</v>
      </c>
      <c r="B40" s="3" t="s">
        <v>51</v>
      </c>
      <c r="C40" s="3" t="s">
        <v>52</v>
      </c>
      <c r="D40" s="6">
        <v>110</v>
      </c>
      <c r="E40" s="5">
        <v>110</v>
      </c>
    </row>
    <row r="41" spans="1:5" s="1" customFormat="1" ht="16.5" customHeight="1">
      <c r="A41" s="2">
        <v>36</v>
      </c>
      <c r="B41" s="3" t="s">
        <v>51</v>
      </c>
      <c r="C41" s="3" t="s">
        <v>53</v>
      </c>
      <c r="D41" s="6">
        <v>15</v>
      </c>
      <c r="E41" s="5">
        <v>7.5</v>
      </c>
    </row>
    <row r="42" spans="1:5" s="1" customFormat="1" ht="16.5" customHeight="1">
      <c r="A42" s="2">
        <v>37</v>
      </c>
      <c r="B42" s="3" t="s">
        <v>51</v>
      </c>
      <c r="C42" s="3" t="s">
        <v>54</v>
      </c>
      <c r="D42" s="6">
        <v>60</v>
      </c>
      <c r="E42" s="5">
        <v>60</v>
      </c>
    </row>
    <row r="43" spans="1:5" s="1" customFormat="1" ht="16.5" customHeight="1">
      <c r="A43" s="2">
        <v>38</v>
      </c>
      <c r="B43" s="3" t="s">
        <v>51</v>
      </c>
      <c r="C43" s="3" t="s">
        <v>55</v>
      </c>
      <c r="D43" s="6">
        <v>447.14</v>
      </c>
      <c r="E43" s="12">
        <v>447.14</v>
      </c>
    </row>
    <row r="44" spans="1:5" s="1" customFormat="1" ht="16.5" customHeight="1">
      <c r="A44" s="2">
        <v>39</v>
      </c>
      <c r="B44" s="7" t="s">
        <v>56</v>
      </c>
      <c r="C44" s="3" t="s">
        <v>57</v>
      </c>
      <c r="D44" s="6">
        <v>132</v>
      </c>
      <c r="E44" s="5">
        <v>132</v>
      </c>
    </row>
    <row r="45" spans="1:5" s="1" customFormat="1" ht="16.5" customHeight="1">
      <c r="A45" s="2">
        <v>40</v>
      </c>
      <c r="B45" s="7" t="s">
        <v>56</v>
      </c>
      <c r="C45" s="9" t="s">
        <v>58</v>
      </c>
      <c r="D45" s="6">
        <v>235</v>
      </c>
      <c r="E45" s="5">
        <v>234.47030000000001</v>
      </c>
    </row>
    <row r="46" spans="1:5" s="1" customFormat="1" ht="16.5" customHeight="1">
      <c r="A46" s="2">
        <v>41</v>
      </c>
      <c r="B46" s="7" t="s">
        <v>56</v>
      </c>
      <c r="C46" s="3" t="s">
        <v>59</v>
      </c>
      <c r="D46" s="6">
        <v>218</v>
      </c>
      <c r="E46" s="12">
        <v>218</v>
      </c>
    </row>
    <row r="47" spans="1:5" s="1" customFormat="1" ht="16.5" customHeight="1">
      <c r="A47" s="2">
        <v>42</v>
      </c>
      <c r="B47" s="7" t="s">
        <v>56</v>
      </c>
      <c r="C47" s="9" t="s">
        <v>60</v>
      </c>
      <c r="D47" s="6">
        <v>100</v>
      </c>
      <c r="E47" s="12">
        <v>99.994299999999996</v>
      </c>
    </row>
    <row r="48" spans="1:5" s="1" customFormat="1" ht="16.5" customHeight="1">
      <c r="A48" s="2">
        <v>43</v>
      </c>
      <c r="B48" s="7" t="s">
        <v>56</v>
      </c>
      <c r="C48" s="3" t="s">
        <v>61</v>
      </c>
      <c r="D48" s="6">
        <v>100</v>
      </c>
      <c r="E48" s="12">
        <v>100</v>
      </c>
    </row>
    <row r="49" spans="1:5" s="1" customFormat="1" ht="16.5" customHeight="1">
      <c r="A49" s="2">
        <v>44</v>
      </c>
      <c r="B49" s="3" t="s">
        <v>56</v>
      </c>
      <c r="C49" s="3" t="s">
        <v>62</v>
      </c>
      <c r="D49" s="6">
        <v>21308.3966</v>
      </c>
      <c r="E49" s="5">
        <v>21274.110831999998</v>
      </c>
    </row>
    <row r="50" spans="1:5" s="1" customFormat="1" ht="16.5" customHeight="1">
      <c r="A50" s="2">
        <v>45</v>
      </c>
      <c r="B50" s="3" t="s">
        <v>63</v>
      </c>
      <c r="C50" s="3" t="s">
        <v>64</v>
      </c>
      <c r="D50" s="6">
        <v>150</v>
      </c>
      <c r="E50" s="5">
        <v>150</v>
      </c>
    </row>
    <row r="51" spans="1:5" s="1" customFormat="1" ht="16.5" customHeight="1">
      <c r="A51" s="2">
        <v>46</v>
      </c>
      <c r="B51" s="3" t="s">
        <v>63</v>
      </c>
      <c r="C51" s="3" t="s">
        <v>65</v>
      </c>
      <c r="D51" s="6">
        <v>577.62197000000003</v>
      </c>
      <c r="E51" s="12">
        <v>575.85857499999997</v>
      </c>
    </row>
    <row r="52" spans="1:5" s="1" customFormat="1" ht="16.5" customHeight="1">
      <c r="A52" s="2">
        <v>47</v>
      </c>
      <c r="B52" s="3" t="s">
        <v>66</v>
      </c>
      <c r="C52" s="3" t="s">
        <v>67</v>
      </c>
      <c r="D52" s="6">
        <v>29.559699999999999</v>
      </c>
      <c r="E52" s="5">
        <v>29.559699999999999</v>
      </c>
    </row>
    <row r="53" spans="1:5" s="1" customFormat="1" ht="16.5" customHeight="1">
      <c r="A53" s="2">
        <v>48</v>
      </c>
      <c r="B53" s="3" t="s">
        <v>68</v>
      </c>
      <c r="C53" s="3" t="s">
        <v>69</v>
      </c>
      <c r="D53" s="6">
        <v>29</v>
      </c>
      <c r="E53" s="5">
        <v>14.5</v>
      </c>
    </row>
    <row r="54" spans="1:5" s="1" customFormat="1" ht="16.5" customHeight="1">
      <c r="A54" s="2">
        <v>49</v>
      </c>
      <c r="B54" s="3" t="s">
        <v>68</v>
      </c>
      <c r="C54" s="3" t="s">
        <v>70</v>
      </c>
      <c r="D54" s="6">
        <v>15</v>
      </c>
      <c r="E54" s="5">
        <v>15</v>
      </c>
    </row>
    <row r="55" spans="1:5" s="1" customFormat="1" ht="16.5" customHeight="1">
      <c r="A55" s="2">
        <v>50</v>
      </c>
      <c r="B55" s="3" t="s">
        <v>68</v>
      </c>
      <c r="C55" s="3" t="s">
        <v>71</v>
      </c>
      <c r="D55" s="6">
        <v>16</v>
      </c>
      <c r="E55" s="5">
        <v>16</v>
      </c>
    </row>
    <row r="56" spans="1:5" s="1" customFormat="1" ht="16.5" customHeight="1">
      <c r="A56" s="2">
        <v>51</v>
      </c>
      <c r="B56" s="3" t="s">
        <v>68</v>
      </c>
      <c r="C56" s="3" t="s">
        <v>72</v>
      </c>
      <c r="D56" s="6">
        <v>10</v>
      </c>
      <c r="E56" s="5">
        <v>10</v>
      </c>
    </row>
    <row r="57" spans="1:5" s="1" customFormat="1" ht="16.5" customHeight="1">
      <c r="A57" s="2">
        <v>52</v>
      </c>
      <c r="B57" s="3" t="s">
        <v>68</v>
      </c>
      <c r="C57" s="9" t="s">
        <v>73</v>
      </c>
      <c r="D57" s="6">
        <v>245</v>
      </c>
      <c r="E57" s="5">
        <v>245</v>
      </c>
    </row>
    <row r="58" spans="1:5" s="1" customFormat="1" ht="16.5" customHeight="1">
      <c r="A58" s="2">
        <v>53</v>
      </c>
      <c r="B58" s="3" t="s">
        <v>68</v>
      </c>
      <c r="C58" s="3" t="s">
        <v>74</v>
      </c>
      <c r="D58" s="6">
        <v>57.5</v>
      </c>
      <c r="E58" s="5">
        <v>57.5</v>
      </c>
    </row>
    <row r="59" spans="1:5" s="1" customFormat="1" ht="16.5" customHeight="1">
      <c r="A59" s="2">
        <v>54</v>
      </c>
      <c r="B59" s="3" t="s">
        <v>75</v>
      </c>
      <c r="C59" s="3" t="s">
        <v>76</v>
      </c>
      <c r="D59" s="6">
        <v>284.60000000000002</v>
      </c>
      <c r="E59" s="6">
        <v>284.60000000000002</v>
      </c>
    </row>
    <row r="60" spans="1:5" s="1" customFormat="1" ht="16.5" customHeight="1">
      <c r="A60" s="2">
        <v>55</v>
      </c>
      <c r="B60" s="3" t="s">
        <v>77</v>
      </c>
      <c r="C60" s="3" t="s">
        <v>78</v>
      </c>
      <c r="D60" s="6">
        <v>40</v>
      </c>
      <c r="E60" s="5">
        <v>40</v>
      </c>
    </row>
    <row r="61" spans="1:5" s="1" customFormat="1" ht="16.5" customHeight="1">
      <c r="A61" s="2">
        <v>56</v>
      </c>
      <c r="B61" s="3" t="s">
        <v>77</v>
      </c>
      <c r="C61" s="3" t="s">
        <v>79</v>
      </c>
      <c r="D61" s="6">
        <v>45</v>
      </c>
      <c r="E61" s="5">
        <v>45</v>
      </c>
    </row>
    <row r="62" spans="1:5" s="1" customFormat="1" ht="16.5" customHeight="1">
      <c r="A62" s="2">
        <v>57</v>
      </c>
      <c r="B62" s="3" t="s">
        <v>77</v>
      </c>
      <c r="C62" s="3" t="s">
        <v>80</v>
      </c>
      <c r="D62" s="6">
        <v>296.00100000000003</v>
      </c>
      <c r="E62" s="5">
        <v>293.44</v>
      </c>
    </row>
    <row r="63" spans="1:5" s="1" customFormat="1" ht="16.5" customHeight="1">
      <c r="A63" s="2">
        <v>58</v>
      </c>
      <c r="B63" s="3" t="s">
        <v>81</v>
      </c>
      <c r="C63" s="3" t="s">
        <v>82</v>
      </c>
      <c r="D63" s="6">
        <v>99.97</v>
      </c>
      <c r="E63" s="5">
        <v>51.474246000000001</v>
      </c>
    </row>
    <row r="64" spans="1:5" s="1" customFormat="1" ht="16.5" customHeight="1">
      <c r="A64" s="2">
        <v>59</v>
      </c>
      <c r="B64" s="7" t="s">
        <v>83</v>
      </c>
      <c r="C64" s="9" t="s">
        <v>84</v>
      </c>
      <c r="D64" s="6">
        <v>405</v>
      </c>
      <c r="E64" s="5">
        <v>404.21845999999999</v>
      </c>
    </row>
    <row r="65" spans="1:5" s="1" customFormat="1" ht="16.5" customHeight="1">
      <c r="A65" s="2">
        <v>60</v>
      </c>
      <c r="B65" s="7" t="s">
        <v>85</v>
      </c>
      <c r="C65" s="3" t="s">
        <v>86</v>
      </c>
      <c r="D65" s="6">
        <v>157.14166599999999</v>
      </c>
      <c r="E65" s="5">
        <v>157.14166599999999</v>
      </c>
    </row>
    <row r="66" spans="1:5" s="1" customFormat="1" ht="16.5" customHeight="1">
      <c r="A66" s="2">
        <v>61</v>
      </c>
      <c r="B66" s="7" t="s">
        <v>85</v>
      </c>
      <c r="C66" s="3" t="s">
        <v>87</v>
      </c>
      <c r="D66" s="6">
        <v>145.164998</v>
      </c>
      <c r="E66" s="12">
        <v>145.164998</v>
      </c>
    </row>
    <row r="67" spans="1:5" s="1" customFormat="1" ht="16.5" customHeight="1">
      <c r="A67" s="2">
        <v>62</v>
      </c>
      <c r="B67" s="7" t="s">
        <v>85</v>
      </c>
      <c r="C67" s="3" t="s">
        <v>88</v>
      </c>
      <c r="D67" s="6">
        <v>240</v>
      </c>
      <c r="E67" s="5">
        <v>240</v>
      </c>
    </row>
    <row r="68" spans="1:5" s="1" customFormat="1" ht="16.5" customHeight="1">
      <c r="A68" s="2">
        <v>63</v>
      </c>
      <c r="B68" s="7" t="s">
        <v>85</v>
      </c>
      <c r="C68" s="9" t="s">
        <v>89</v>
      </c>
      <c r="D68" s="6">
        <v>5000</v>
      </c>
      <c r="E68" s="5">
        <v>5000</v>
      </c>
    </row>
    <row r="69" spans="1:5" s="1" customFormat="1" ht="16.5" customHeight="1">
      <c r="A69" s="2">
        <v>64</v>
      </c>
      <c r="B69" s="7" t="s">
        <v>85</v>
      </c>
      <c r="C69" s="9" t="s">
        <v>90</v>
      </c>
      <c r="D69" s="6">
        <v>5000</v>
      </c>
      <c r="E69" s="5">
        <v>5000</v>
      </c>
    </row>
    <row r="70" spans="1:5" s="1" customFormat="1" ht="16.5" customHeight="1">
      <c r="A70" s="2">
        <v>65</v>
      </c>
      <c r="B70" s="7" t="s">
        <v>91</v>
      </c>
      <c r="C70" s="3" t="s">
        <v>92</v>
      </c>
      <c r="D70" s="6">
        <f>1100+450</f>
        <v>1550</v>
      </c>
      <c r="E70" s="5">
        <v>1547.698257</v>
      </c>
    </row>
    <row r="71" spans="1:5" s="1" customFormat="1" ht="16.5" customHeight="1">
      <c r="A71" s="2">
        <v>66</v>
      </c>
      <c r="B71" s="7" t="s">
        <v>93</v>
      </c>
      <c r="C71" s="9" t="s">
        <v>94</v>
      </c>
      <c r="D71" s="6">
        <f>350+950+400</f>
        <v>1700</v>
      </c>
      <c r="E71" s="5">
        <v>1676</v>
      </c>
    </row>
    <row r="72" spans="1:5" s="1" customFormat="1" ht="16.5" customHeight="1">
      <c r="A72" s="2">
        <v>67</v>
      </c>
      <c r="B72" s="7" t="s">
        <v>91</v>
      </c>
      <c r="C72" s="3" t="s">
        <v>95</v>
      </c>
      <c r="D72" s="6">
        <v>100</v>
      </c>
      <c r="E72" s="5">
        <v>100</v>
      </c>
    </row>
    <row r="73" spans="1:5" s="1" customFormat="1" ht="16.5" customHeight="1">
      <c r="A73" s="2">
        <v>68</v>
      </c>
      <c r="B73" s="3" t="s">
        <v>96</v>
      </c>
      <c r="C73" s="9" t="s">
        <v>97</v>
      </c>
      <c r="D73" s="6">
        <v>820</v>
      </c>
      <c r="E73" s="5">
        <v>820</v>
      </c>
    </row>
    <row r="74" spans="1:5" s="1" customFormat="1" ht="16.5" customHeight="1">
      <c r="A74" s="2">
        <v>69</v>
      </c>
      <c r="B74" s="7" t="s">
        <v>91</v>
      </c>
      <c r="C74" s="3" t="s">
        <v>98</v>
      </c>
      <c r="D74" s="6">
        <v>110.26484300000038</v>
      </c>
      <c r="E74" s="12">
        <v>110.264843</v>
      </c>
    </row>
    <row r="75" spans="1:5" s="1" customFormat="1" ht="16.5" customHeight="1">
      <c r="A75" s="2">
        <v>70</v>
      </c>
      <c r="B75" s="7" t="s">
        <v>91</v>
      </c>
      <c r="C75" s="3" t="s">
        <v>99</v>
      </c>
      <c r="D75" s="6">
        <v>28.504199999999997</v>
      </c>
      <c r="E75" s="5">
        <v>25.1692</v>
      </c>
    </row>
    <row r="76" spans="1:5" s="1" customFormat="1" ht="16.5" customHeight="1">
      <c r="A76" s="2">
        <v>71</v>
      </c>
      <c r="B76" s="7" t="s">
        <v>91</v>
      </c>
      <c r="C76" s="9" t="s">
        <v>100</v>
      </c>
      <c r="D76" s="6">
        <v>4578.8</v>
      </c>
      <c r="E76" s="5">
        <v>4578.8</v>
      </c>
    </row>
    <row r="77" spans="1:5" s="1" customFormat="1" ht="16.5" customHeight="1">
      <c r="A77" s="2">
        <v>72</v>
      </c>
      <c r="B77" s="7" t="s">
        <v>101</v>
      </c>
      <c r="C77" s="9" t="s">
        <v>102</v>
      </c>
      <c r="D77" s="6">
        <v>778.68</v>
      </c>
      <c r="E77" s="5">
        <v>778.35609799999997</v>
      </c>
    </row>
    <row r="78" spans="1:5" s="1" customFormat="1" ht="16.5" customHeight="1">
      <c r="A78" s="2">
        <v>73</v>
      </c>
      <c r="B78" s="7" t="s">
        <v>101</v>
      </c>
      <c r="C78" s="3" t="s">
        <v>103</v>
      </c>
      <c r="D78" s="6">
        <v>50</v>
      </c>
      <c r="E78" s="5">
        <v>10.595000000000001</v>
      </c>
    </row>
    <row r="79" spans="1:5" s="1" customFormat="1" ht="16.5" customHeight="1">
      <c r="A79" s="2">
        <v>74</v>
      </c>
      <c r="B79" s="7" t="s">
        <v>104</v>
      </c>
      <c r="C79" s="9" t="s">
        <v>105</v>
      </c>
      <c r="D79" s="6">
        <v>269.238</v>
      </c>
      <c r="E79" s="5">
        <v>268.39299999999997</v>
      </c>
    </row>
    <row r="80" spans="1:5" s="1" customFormat="1" ht="16.5" customHeight="1">
      <c r="A80" s="2">
        <v>75</v>
      </c>
      <c r="B80" s="3" t="s">
        <v>104</v>
      </c>
      <c r="C80" s="3" t="s">
        <v>106</v>
      </c>
      <c r="D80" s="6">
        <v>29</v>
      </c>
      <c r="E80" s="5">
        <v>29</v>
      </c>
    </row>
    <row r="81" spans="1:5" s="1" customFormat="1" ht="16.5" customHeight="1">
      <c r="A81" s="2">
        <v>76</v>
      </c>
      <c r="B81" s="7" t="s">
        <v>104</v>
      </c>
      <c r="C81" s="9" t="s">
        <v>107</v>
      </c>
      <c r="D81" s="6">
        <v>331.91199999999998</v>
      </c>
      <c r="E81" s="5">
        <v>287.27398499999998</v>
      </c>
    </row>
    <row r="82" spans="1:5" s="1" customFormat="1" ht="16.5" customHeight="1">
      <c r="A82" s="2">
        <v>77</v>
      </c>
      <c r="B82" s="7" t="s">
        <v>108</v>
      </c>
      <c r="C82" s="9" t="s">
        <v>109</v>
      </c>
      <c r="D82" s="6">
        <v>189</v>
      </c>
      <c r="E82" s="12">
        <v>309</v>
      </c>
    </row>
    <row r="83" spans="1:5" s="1" customFormat="1" ht="16.5" customHeight="1">
      <c r="A83" s="2">
        <v>78</v>
      </c>
      <c r="B83" s="3" t="s">
        <v>110</v>
      </c>
      <c r="C83" s="3" t="s">
        <v>111</v>
      </c>
      <c r="D83" s="6">
        <v>145.19999999999999</v>
      </c>
      <c r="E83" s="5">
        <v>145.19999999999999</v>
      </c>
    </row>
    <row r="84" spans="1:5" s="1" customFormat="1" ht="16.5" customHeight="1">
      <c r="A84" s="2">
        <v>79</v>
      </c>
      <c r="B84" s="3" t="s">
        <v>112</v>
      </c>
      <c r="C84" s="3" t="s">
        <v>113</v>
      </c>
      <c r="D84" s="6">
        <v>1129.0899999999999</v>
      </c>
      <c r="E84" s="5">
        <v>1122.29</v>
      </c>
    </row>
    <row r="85" spans="1:5" s="1" customFormat="1" ht="16.5" customHeight="1">
      <c r="A85" s="2">
        <v>80</v>
      </c>
      <c r="B85" s="3" t="s">
        <v>110</v>
      </c>
      <c r="C85" s="3" t="s">
        <v>114</v>
      </c>
      <c r="D85" s="6">
        <v>5123.0913040000005</v>
      </c>
      <c r="E85" s="5">
        <v>5123.0913039999996</v>
      </c>
    </row>
    <row r="86" spans="1:5" s="1" customFormat="1" ht="16.5" customHeight="1">
      <c r="A86" s="2">
        <v>81</v>
      </c>
      <c r="B86" s="3" t="s">
        <v>110</v>
      </c>
      <c r="C86" s="3" t="s">
        <v>115</v>
      </c>
      <c r="D86" s="6">
        <v>6074.4</v>
      </c>
      <c r="E86" s="5">
        <v>5845.0635229999998</v>
      </c>
    </row>
    <row r="87" spans="1:5" s="1" customFormat="1" ht="16.5" customHeight="1">
      <c r="A87" s="2">
        <v>82</v>
      </c>
      <c r="B87" s="3" t="s">
        <v>110</v>
      </c>
      <c r="C87" s="9" t="s">
        <v>116</v>
      </c>
      <c r="D87" s="6">
        <f>14760+29375+29665</f>
        <v>73800</v>
      </c>
      <c r="E87" s="8">
        <v>49438.62</v>
      </c>
    </row>
    <row r="88" spans="1:5" s="1" customFormat="1" ht="16.5" customHeight="1">
      <c r="A88" s="2">
        <v>83</v>
      </c>
      <c r="B88" s="7" t="s">
        <v>117</v>
      </c>
      <c r="C88" s="3" t="s">
        <v>118</v>
      </c>
      <c r="D88" s="6">
        <v>6355.3623680000001</v>
      </c>
      <c r="E88" s="5">
        <v>6278.4071029999996</v>
      </c>
    </row>
    <row r="89" spans="1:5" s="1" customFormat="1" ht="16.5" customHeight="1">
      <c r="A89" s="2">
        <v>84</v>
      </c>
      <c r="B89" s="7" t="s">
        <v>117</v>
      </c>
      <c r="C89" s="3" t="s">
        <v>119</v>
      </c>
      <c r="D89" s="6">
        <v>300</v>
      </c>
      <c r="E89" s="5">
        <v>202.24785610000001</v>
      </c>
    </row>
    <row r="90" spans="1:5" s="1" customFormat="1" ht="16.5" customHeight="1">
      <c r="A90" s="2">
        <v>85</v>
      </c>
      <c r="B90" s="7" t="s">
        <v>120</v>
      </c>
      <c r="C90" s="3" t="s">
        <v>121</v>
      </c>
      <c r="D90" s="6">
        <v>398.59</v>
      </c>
      <c r="E90" s="5">
        <v>398.18</v>
      </c>
    </row>
    <row r="91" spans="1:5" s="1" customFormat="1" ht="16.5" customHeight="1">
      <c r="A91" s="2">
        <v>86</v>
      </c>
      <c r="B91" s="7" t="s">
        <v>120</v>
      </c>
      <c r="C91" s="3" t="s">
        <v>122</v>
      </c>
      <c r="D91" s="6">
        <v>9.4160000000000004</v>
      </c>
      <c r="E91" s="5">
        <v>9.4160000000000004</v>
      </c>
    </row>
    <row r="92" spans="1:5" s="1" customFormat="1" ht="16.5" customHeight="1">
      <c r="A92" s="2">
        <v>87</v>
      </c>
      <c r="B92" s="7" t="s">
        <v>120</v>
      </c>
      <c r="C92" s="3" t="s">
        <v>123</v>
      </c>
      <c r="D92" s="6">
        <v>41.45</v>
      </c>
      <c r="E92" s="5">
        <v>41.45</v>
      </c>
    </row>
    <row r="93" spans="1:5" s="1" customFormat="1" ht="16.5" customHeight="1">
      <c r="A93" s="2">
        <v>88</v>
      </c>
      <c r="B93" s="7" t="s">
        <v>120</v>
      </c>
      <c r="C93" s="3" t="s">
        <v>124</v>
      </c>
      <c r="D93" s="6">
        <v>65.36</v>
      </c>
      <c r="E93" s="5">
        <v>65.36</v>
      </c>
    </row>
    <row r="94" spans="1:5" s="1" customFormat="1" ht="16.5" customHeight="1">
      <c r="A94" s="2">
        <v>89</v>
      </c>
      <c r="B94" s="7" t="s">
        <v>120</v>
      </c>
      <c r="C94" s="3" t="s">
        <v>125</v>
      </c>
      <c r="D94" s="6">
        <v>101.1</v>
      </c>
      <c r="E94" s="5">
        <v>101.1</v>
      </c>
    </row>
    <row r="95" spans="1:5" s="1" customFormat="1" ht="16.5" customHeight="1">
      <c r="A95" s="2">
        <v>90</v>
      </c>
      <c r="B95" s="7" t="s">
        <v>120</v>
      </c>
      <c r="C95" s="3" t="s">
        <v>126</v>
      </c>
      <c r="D95" s="6">
        <v>733.35599999999999</v>
      </c>
      <c r="E95" s="5">
        <v>733.16800000000001</v>
      </c>
    </row>
    <row r="96" spans="1:5" s="1" customFormat="1" ht="16.5" customHeight="1">
      <c r="A96" s="2">
        <v>91</v>
      </c>
      <c r="B96" s="3" t="s">
        <v>127</v>
      </c>
      <c r="C96" s="3" t="s">
        <v>128</v>
      </c>
      <c r="D96" s="6">
        <v>47</v>
      </c>
      <c r="E96" s="5">
        <v>47</v>
      </c>
    </row>
    <row r="97" spans="1:5" s="1" customFormat="1" ht="16.5" customHeight="1">
      <c r="A97" s="2">
        <v>92</v>
      </c>
      <c r="B97" s="3" t="s">
        <v>129</v>
      </c>
      <c r="C97" s="3" t="s">
        <v>130</v>
      </c>
      <c r="D97" s="6">
        <v>138.70500000000001</v>
      </c>
      <c r="E97" s="5">
        <v>110.896</v>
      </c>
    </row>
    <row r="98" spans="1:5" s="1" customFormat="1" ht="16.5" customHeight="1">
      <c r="A98" s="2">
        <v>93</v>
      </c>
      <c r="B98" s="3" t="s">
        <v>129</v>
      </c>
      <c r="C98" s="3" t="s">
        <v>131</v>
      </c>
      <c r="D98" s="6">
        <v>114.67999999999999</v>
      </c>
      <c r="E98" s="5">
        <v>114.68</v>
      </c>
    </row>
    <row r="99" spans="1:5" s="1" customFormat="1" ht="16.5" customHeight="1">
      <c r="A99" s="2">
        <v>94</v>
      </c>
      <c r="B99" s="3" t="s">
        <v>132</v>
      </c>
      <c r="C99" s="3" t="s">
        <v>133</v>
      </c>
      <c r="D99" s="6">
        <v>207.17400000000001</v>
      </c>
      <c r="E99" s="5">
        <v>207.17400000000001</v>
      </c>
    </row>
    <row r="100" spans="1:5" s="1" customFormat="1" ht="16.5" customHeight="1">
      <c r="A100" s="2">
        <v>95</v>
      </c>
      <c r="B100" s="3" t="s">
        <v>134</v>
      </c>
      <c r="C100" s="3" t="s">
        <v>133</v>
      </c>
      <c r="D100" s="6">
        <v>517.93499999999995</v>
      </c>
      <c r="E100" s="5">
        <v>517.93499999999995</v>
      </c>
    </row>
    <row r="101" spans="1:5" s="1" customFormat="1" ht="16.5" customHeight="1">
      <c r="A101" s="2">
        <v>96</v>
      </c>
      <c r="B101" s="3" t="s">
        <v>135</v>
      </c>
      <c r="C101" s="3" t="s">
        <v>136</v>
      </c>
      <c r="D101" s="6">
        <v>52.088000000000008</v>
      </c>
      <c r="E101" s="5">
        <v>52.088000000000001</v>
      </c>
    </row>
    <row r="102" spans="1:5" s="1" customFormat="1" ht="16.5" customHeight="1">
      <c r="A102" s="2">
        <v>97</v>
      </c>
      <c r="B102" s="3" t="s">
        <v>137</v>
      </c>
      <c r="C102" s="3" t="s">
        <v>115</v>
      </c>
      <c r="D102" s="6">
        <v>2042</v>
      </c>
      <c r="E102" s="5">
        <v>1944.6800020000001</v>
      </c>
    </row>
    <row r="103" spans="1:5" s="1" customFormat="1" ht="16.5" customHeight="1">
      <c r="A103" s="2">
        <v>98</v>
      </c>
      <c r="B103" s="3" t="s">
        <v>137</v>
      </c>
      <c r="C103" s="3" t="s">
        <v>138</v>
      </c>
      <c r="D103" s="6">
        <f>779+141.514</f>
        <v>920.51400000000001</v>
      </c>
      <c r="E103" s="12">
        <v>920.51400000000001</v>
      </c>
    </row>
    <row r="104" spans="1:5" s="1" customFormat="1" ht="16.5" customHeight="1">
      <c r="A104" s="2">
        <v>99</v>
      </c>
      <c r="B104" s="3" t="s">
        <v>139</v>
      </c>
      <c r="C104" s="3" t="s">
        <v>140</v>
      </c>
      <c r="D104" s="6">
        <v>83</v>
      </c>
      <c r="E104" s="12">
        <v>74.252099999999999</v>
      </c>
    </row>
    <row r="105" spans="1:5" s="1" customFormat="1" ht="16.5" customHeight="1">
      <c r="A105" s="2">
        <v>100</v>
      </c>
      <c r="B105" s="3" t="s">
        <v>141</v>
      </c>
      <c r="C105" s="3" t="s">
        <v>142</v>
      </c>
      <c r="D105" s="6">
        <v>229.9</v>
      </c>
      <c r="E105" s="5">
        <v>204.1842</v>
      </c>
    </row>
    <row r="106" spans="1:5" s="1" customFormat="1" ht="16.5" customHeight="1">
      <c r="A106" s="2">
        <v>101</v>
      </c>
      <c r="B106" s="3" t="s">
        <v>141</v>
      </c>
      <c r="C106" s="3" t="s">
        <v>143</v>
      </c>
      <c r="D106" s="6">
        <v>3737.8326029999998</v>
      </c>
      <c r="E106" s="5">
        <v>3646.4662870000002</v>
      </c>
    </row>
    <row r="107" spans="1:5" s="1" customFormat="1" ht="16.5" customHeight="1">
      <c r="A107" s="2">
        <v>102</v>
      </c>
      <c r="B107" s="3" t="s">
        <v>141</v>
      </c>
      <c r="C107" s="3" t="s">
        <v>114</v>
      </c>
      <c r="D107" s="6">
        <v>1427</v>
      </c>
      <c r="E107" s="5">
        <v>1427</v>
      </c>
    </row>
    <row r="108" spans="1:5" s="1" customFormat="1" ht="16.5" customHeight="1">
      <c r="A108" s="2">
        <v>103</v>
      </c>
      <c r="B108" s="3" t="s">
        <v>144</v>
      </c>
      <c r="C108" s="3" t="s">
        <v>145</v>
      </c>
      <c r="D108" s="6">
        <v>108.1691</v>
      </c>
      <c r="E108" s="5">
        <v>107.70699999999999</v>
      </c>
    </row>
    <row r="109" spans="1:5" s="1" customFormat="1" ht="16.5" customHeight="1">
      <c r="A109" s="2">
        <v>104</v>
      </c>
      <c r="B109" s="3" t="s">
        <v>141</v>
      </c>
      <c r="C109" s="3" t="s">
        <v>146</v>
      </c>
      <c r="D109" s="6">
        <v>366.49520000000001</v>
      </c>
      <c r="E109" s="5">
        <v>366.49520000000001</v>
      </c>
    </row>
    <row r="110" spans="1:5" s="1" customFormat="1" ht="16.5" customHeight="1">
      <c r="A110" s="2">
        <v>105</v>
      </c>
      <c r="B110" s="3" t="s">
        <v>147</v>
      </c>
      <c r="C110" s="3" t="s">
        <v>115</v>
      </c>
      <c r="D110" s="6">
        <v>1865</v>
      </c>
      <c r="E110" s="5">
        <v>1839.53</v>
      </c>
    </row>
    <row r="111" spans="1:5" s="1" customFormat="1" ht="16.5" customHeight="1">
      <c r="A111" s="2">
        <v>106</v>
      </c>
      <c r="B111" s="3" t="s">
        <v>148</v>
      </c>
      <c r="C111" s="3" t="s">
        <v>138</v>
      </c>
      <c r="D111" s="6">
        <f>711+55</f>
        <v>766</v>
      </c>
      <c r="E111" s="5">
        <v>711</v>
      </c>
    </row>
    <row r="112" spans="1:5" s="1" customFormat="1" ht="16.5" customHeight="1">
      <c r="A112" s="2">
        <v>107</v>
      </c>
      <c r="B112" s="3" t="s">
        <v>149</v>
      </c>
      <c r="C112" s="3" t="s">
        <v>150</v>
      </c>
      <c r="D112" s="6">
        <v>60</v>
      </c>
      <c r="E112" s="5">
        <v>45.185200000000002</v>
      </c>
    </row>
    <row r="113" spans="1:5" s="1" customFormat="1" ht="16.5" customHeight="1">
      <c r="A113" s="2">
        <v>108</v>
      </c>
      <c r="B113" s="3" t="s">
        <v>149</v>
      </c>
      <c r="C113" s="3" t="s">
        <v>133</v>
      </c>
      <c r="D113" s="6">
        <v>192.0675</v>
      </c>
      <c r="E113" s="6">
        <v>192.0675</v>
      </c>
    </row>
    <row r="114" spans="1:5" s="1" customFormat="1" ht="16.5" customHeight="1">
      <c r="A114" s="2">
        <v>109</v>
      </c>
      <c r="B114" s="3" t="s">
        <v>151</v>
      </c>
      <c r="C114" s="9" t="s">
        <v>150</v>
      </c>
      <c r="D114" s="6">
        <v>160</v>
      </c>
      <c r="E114" s="5">
        <v>159.8896</v>
      </c>
    </row>
    <row r="115" spans="1:5" s="1" customFormat="1" ht="16.5" customHeight="1">
      <c r="A115" s="2">
        <v>110</v>
      </c>
      <c r="B115" s="3" t="s">
        <v>151</v>
      </c>
      <c r="C115" s="9" t="s">
        <v>152</v>
      </c>
      <c r="D115" s="6">
        <f>2479+331.972802</f>
        <v>2810.9728020000002</v>
      </c>
      <c r="E115" s="5">
        <v>2689.261289</v>
      </c>
    </row>
    <row r="116" spans="1:5" s="1" customFormat="1" ht="16.5" customHeight="1">
      <c r="A116" s="2">
        <v>111</v>
      </c>
      <c r="B116" s="3" t="s">
        <v>153</v>
      </c>
      <c r="C116" s="9" t="s">
        <v>143</v>
      </c>
      <c r="D116" s="6">
        <v>6517.1188579999998</v>
      </c>
      <c r="E116" s="5">
        <v>6517.1188579999998</v>
      </c>
    </row>
    <row r="117" spans="1:5" s="1" customFormat="1" ht="16.5" customHeight="1">
      <c r="A117" s="2">
        <v>112</v>
      </c>
      <c r="B117" s="3" t="s">
        <v>153</v>
      </c>
      <c r="C117" s="9" t="s">
        <v>154</v>
      </c>
      <c r="D117" s="6">
        <v>8.25</v>
      </c>
      <c r="E117" s="5">
        <v>2.23</v>
      </c>
    </row>
    <row r="118" spans="1:5" s="1" customFormat="1" ht="16.5" customHeight="1">
      <c r="A118" s="2">
        <v>113</v>
      </c>
      <c r="B118" s="3" t="s">
        <v>155</v>
      </c>
      <c r="C118" s="9" t="s">
        <v>115</v>
      </c>
      <c r="D118" s="6">
        <v>3939</v>
      </c>
      <c r="E118" s="5">
        <v>3873.1192999999998</v>
      </c>
    </row>
    <row r="119" spans="1:5" s="1" customFormat="1" ht="16.5" customHeight="1">
      <c r="A119" s="2">
        <v>114</v>
      </c>
      <c r="B119" s="3" t="s">
        <v>156</v>
      </c>
      <c r="C119" s="9" t="s">
        <v>138</v>
      </c>
      <c r="D119" s="6">
        <v>1489.8731</v>
      </c>
      <c r="E119" s="5">
        <v>1489.8731</v>
      </c>
    </row>
    <row r="120" spans="1:5" s="1" customFormat="1" ht="16.5" customHeight="1">
      <c r="A120" s="2">
        <v>115</v>
      </c>
      <c r="B120" s="3" t="s">
        <v>156</v>
      </c>
      <c r="C120" s="9" t="s">
        <v>140</v>
      </c>
      <c r="D120" s="6">
        <v>25.04</v>
      </c>
      <c r="E120" s="5">
        <v>17.470099999999999</v>
      </c>
    </row>
    <row r="121" spans="1:5" s="1" customFormat="1" ht="16.5" customHeight="1">
      <c r="A121" s="2">
        <v>116</v>
      </c>
      <c r="B121" s="3" t="s">
        <v>156</v>
      </c>
      <c r="C121" s="9" t="s">
        <v>133</v>
      </c>
      <c r="D121" s="6">
        <v>244.10759999999999</v>
      </c>
      <c r="E121" s="5">
        <v>244.10759999999999</v>
      </c>
    </row>
    <row r="122" spans="1:5" s="1" customFormat="1" ht="16.5" customHeight="1">
      <c r="A122" s="2">
        <v>117</v>
      </c>
      <c r="B122" s="3" t="s">
        <v>157</v>
      </c>
      <c r="C122" s="9" t="s">
        <v>143</v>
      </c>
      <c r="D122" s="6">
        <v>9718.5345390000002</v>
      </c>
      <c r="E122" s="5">
        <v>9328.9247159999995</v>
      </c>
    </row>
    <row r="123" spans="1:5" s="1" customFormat="1" ht="16.5" customHeight="1">
      <c r="A123" s="2">
        <v>118</v>
      </c>
      <c r="B123" s="3" t="s">
        <v>158</v>
      </c>
      <c r="C123" s="9" t="s">
        <v>114</v>
      </c>
      <c r="D123" s="6">
        <v>3763</v>
      </c>
      <c r="E123" s="5">
        <v>3763</v>
      </c>
    </row>
    <row r="124" spans="1:5" s="1" customFormat="1" ht="16.5" customHeight="1">
      <c r="A124" s="2">
        <v>119</v>
      </c>
      <c r="B124" s="3" t="s">
        <v>157</v>
      </c>
      <c r="C124" s="9" t="s">
        <v>142</v>
      </c>
      <c r="D124" s="6">
        <v>83.971699999999998</v>
      </c>
      <c r="E124" s="5">
        <v>83.971699999999998</v>
      </c>
    </row>
    <row r="125" spans="1:5" s="1" customFormat="1" ht="16.5" customHeight="1">
      <c r="A125" s="2">
        <v>120</v>
      </c>
      <c r="B125" s="3" t="s">
        <v>159</v>
      </c>
      <c r="C125" s="9" t="s">
        <v>160</v>
      </c>
      <c r="D125" s="6">
        <v>1166.7596000000001</v>
      </c>
      <c r="E125" s="5">
        <v>1159.2515000000001</v>
      </c>
    </row>
    <row r="126" spans="1:5" s="1" customFormat="1" ht="16.5" customHeight="1">
      <c r="A126" s="2">
        <v>121</v>
      </c>
      <c r="B126" s="3" t="s">
        <v>159</v>
      </c>
      <c r="C126" s="9" t="s">
        <v>161</v>
      </c>
      <c r="D126" s="6">
        <v>201.34</v>
      </c>
      <c r="E126" s="5">
        <v>201.34</v>
      </c>
    </row>
    <row r="127" spans="1:5" s="1" customFormat="1" ht="16.5" customHeight="1">
      <c r="A127" s="2">
        <v>122</v>
      </c>
      <c r="B127" s="3" t="s">
        <v>162</v>
      </c>
      <c r="C127" s="9" t="s">
        <v>163</v>
      </c>
      <c r="D127" s="6">
        <v>458.52199999999999</v>
      </c>
      <c r="E127" s="5">
        <v>458.52199999999999</v>
      </c>
    </row>
    <row r="128" spans="1:5" s="1" customFormat="1" ht="16.5" customHeight="1">
      <c r="A128" s="2">
        <v>123</v>
      </c>
      <c r="B128" s="3" t="s">
        <v>162</v>
      </c>
      <c r="C128" s="9" t="s">
        <v>164</v>
      </c>
      <c r="D128" s="6">
        <v>25</v>
      </c>
      <c r="E128" s="5">
        <v>22</v>
      </c>
    </row>
    <row r="129" spans="1:5" s="1" customFormat="1" ht="16.5" customHeight="1">
      <c r="A129" s="2">
        <v>124</v>
      </c>
      <c r="B129" s="3" t="s">
        <v>159</v>
      </c>
      <c r="C129" s="9" t="s">
        <v>165</v>
      </c>
      <c r="D129" s="6">
        <v>223.32</v>
      </c>
      <c r="E129" s="5">
        <v>120.72</v>
      </c>
    </row>
    <row r="130" spans="1:5" s="1" customFormat="1" ht="16.5" customHeight="1">
      <c r="A130" s="2">
        <v>125</v>
      </c>
      <c r="B130" s="3" t="s">
        <v>166</v>
      </c>
      <c r="C130" s="9" t="s">
        <v>167</v>
      </c>
      <c r="D130" s="6">
        <v>17918.913</v>
      </c>
      <c r="E130" s="5">
        <v>17918.913</v>
      </c>
    </row>
    <row r="131" spans="1:5" s="1" customFormat="1" ht="16.5" customHeight="1">
      <c r="A131" s="2">
        <v>126</v>
      </c>
      <c r="B131" s="3" t="s">
        <v>166</v>
      </c>
      <c r="C131" s="9" t="s">
        <v>168</v>
      </c>
      <c r="D131" s="6">
        <v>9000</v>
      </c>
      <c r="E131" s="5">
        <v>9000</v>
      </c>
    </row>
    <row r="132" spans="1:5" s="1" customFormat="1" ht="16.5" customHeight="1">
      <c r="A132" s="2">
        <v>127</v>
      </c>
      <c r="B132" s="3" t="s">
        <v>166</v>
      </c>
      <c r="C132" s="9" t="s">
        <v>169</v>
      </c>
      <c r="D132" s="6">
        <v>4500</v>
      </c>
      <c r="E132" s="5">
        <v>4500</v>
      </c>
    </row>
    <row r="133" spans="1:5" s="1" customFormat="1" ht="16.5" customHeight="1">
      <c r="A133" s="2">
        <v>128</v>
      </c>
      <c r="B133" s="3" t="s">
        <v>166</v>
      </c>
      <c r="C133" s="9" t="s">
        <v>170</v>
      </c>
      <c r="D133" s="6">
        <v>300.59949999999998</v>
      </c>
      <c r="E133" s="5">
        <v>300.59949999999998</v>
      </c>
    </row>
    <row r="134" spans="1:5" s="1" customFormat="1" ht="16.5" customHeight="1">
      <c r="A134" s="2">
        <v>129</v>
      </c>
      <c r="B134" s="3" t="s">
        <v>166</v>
      </c>
      <c r="C134" s="9" t="s">
        <v>171</v>
      </c>
      <c r="D134" s="6">
        <v>47.800000000000011</v>
      </c>
      <c r="E134" s="5">
        <v>47.8</v>
      </c>
    </row>
    <row r="135" spans="1:5" s="1" customFormat="1" ht="16.5" customHeight="1">
      <c r="A135" s="2">
        <v>130</v>
      </c>
      <c r="B135" s="3" t="s">
        <v>166</v>
      </c>
      <c r="C135" s="9" t="s">
        <v>172</v>
      </c>
      <c r="D135" s="6">
        <v>7792.8</v>
      </c>
      <c r="E135" s="5">
        <v>7792.8</v>
      </c>
    </row>
    <row r="136" spans="1:5" s="1" customFormat="1" ht="16.5" customHeight="1">
      <c r="A136" s="2">
        <v>131</v>
      </c>
      <c r="B136" s="3" t="s">
        <v>166</v>
      </c>
      <c r="C136" s="9" t="s">
        <v>173</v>
      </c>
      <c r="D136" s="6">
        <v>5594</v>
      </c>
      <c r="E136" s="5">
        <v>5594</v>
      </c>
    </row>
    <row r="137" spans="1:5" s="1" customFormat="1" ht="16.5" customHeight="1">
      <c r="A137" s="2">
        <v>132</v>
      </c>
      <c r="B137" s="3" t="s">
        <v>166</v>
      </c>
      <c r="C137" s="9" t="s">
        <v>174</v>
      </c>
      <c r="D137" s="6">
        <v>1954.2</v>
      </c>
      <c r="E137" s="5">
        <v>1954.2</v>
      </c>
    </row>
    <row r="138" spans="1:5" s="1" customFormat="1" ht="16.5" customHeight="1">
      <c r="A138" s="2">
        <v>133</v>
      </c>
      <c r="B138" s="3" t="s">
        <v>175</v>
      </c>
      <c r="C138" s="9" t="s">
        <v>176</v>
      </c>
      <c r="D138" s="6">
        <f>1000+1500+1400</f>
        <v>3900</v>
      </c>
      <c r="E138" s="8">
        <v>3900</v>
      </c>
    </row>
    <row r="139" spans="1:5" s="1" customFormat="1" ht="16.5" customHeight="1">
      <c r="A139" s="2">
        <v>134</v>
      </c>
      <c r="B139" s="3" t="s">
        <v>177</v>
      </c>
      <c r="C139" s="3" t="s">
        <v>178</v>
      </c>
      <c r="D139" s="6">
        <f>3000+1550</f>
        <v>4550</v>
      </c>
      <c r="E139" s="14">
        <v>3550</v>
      </c>
    </row>
    <row r="140" spans="1:5" s="1" customFormat="1" ht="16.5" customHeight="1">
      <c r="A140" s="2">
        <v>135</v>
      </c>
      <c r="B140" s="3" t="s">
        <v>175</v>
      </c>
      <c r="C140" s="3" t="s">
        <v>179</v>
      </c>
      <c r="D140" s="6">
        <v>931</v>
      </c>
      <c r="E140" s="12">
        <v>930</v>
      </c>
    </row>
    <row r="141" spans="1:5" s="1" customFormat="1" ht="16.5" customHeight="1">
      <c r="A141" s="2">
        <v>136</v>
      </c>
      <c r="B141" s="3" t="s">
        <v>175</v>
      </c>
      <c r="C141" s="3" t="s">
        <v>180</v>
      </c>
      <c r="D141" s="6">
        <v>714.48519999999996</v>
      </c>
      <c r="E141" s="12">
        <v>714.48519999999996</v>
      </c>
    </row>
    <row r="142" spans="1:5" s="1" customFormat="1" ht="16.5" customHeight="1">
      <c r="A142" s="2">
        <v>137</v>
      </c>
      <c r="B142" s="3" t="s">
        <v>175</v>
      </c>
      <c r="C142" s="3" t="s">
        <v>181</v>
      </c>
      <c r="D142" s="6">
        <v>130.68064000000001</v>
      </c>
      <c r="E142" s="12">
        <v>146.263272</v>
      </c>
    </row>
    <row r="143" spans="1:5" s="1" customFormat="1" ht="16.5" customHeight="1">
      <c r="A143" s="2">
        <v>138</v>
      </c>
      <c r="B143" s="3" t="s">
        <v>175</v>
      </c>
      <c r="C143" s="3" t="s">
        <v>182</v>
      </c>
      <c r="D143" s="6">
        <f>8395.3+1970+330.63+893</f>
        <v>11588.929999999998</v>
      </c>
      <c r="E143" s="14">
        <v>11588.93</v>
      </c>
    </row>
    <row r="144" spans="1:5" s="1" customFormat="1" ht="16.5" customHeight="1">
      <c r="A144" s="2">
        <v>139</v>
      </c>
      <c r="B144" s="3" t="s">
        <v>177</v>
      </c>
      <c r="C144" s="3" t="s">
        <v>183</v>
      </c>
      <c r="D144" s="6">
        <f>688+85</f>
        <v>773</v>
      </c>
      <c r="E144" s="12">
        <v>773</v>
      </c>
    </row>
    <row r="145" spans="1:5" s="1" customFormat="1" ht="16.5" customHeight="1">
      <c r="A145" s="2">
        <v>140</v>
      </c>
      <c r="B145" s="3" t="s">
        <v>184</v>
      </c>
      <c r="C145" s="9" t="s">
        <v>185</v>
      </c>
      <c r="D145" s="6">
        <v>6000</v>
      </c>
      <c r="E145" s="5">
        <v>6000</v>
      </c>
    </row>
    <row r="146" spans="1:5" s="1" customFormat="1" ht="16.5" customHeight="1">
      <c r="A146" s="2">
        <v>141</v>
      </c>
      <c r="B146" s="3" t="s">
        <v>177</v>
      </c>
      <c r="C146" s="9" t="s">
        <v>186</v>
      </c>
      <c r="D146" s="6">
        <v>2000</v>
      </c>
      <c r="E146" s="5">
        <v>2000</v>
      </c>
    </row>
    <row r="147" spans="1:5" s="1" customFormat="1" ht="16.5" customHeight="1">
      <c r="A147" s="2">
        <v>142</v>
      </c>
      <c r="B147" s="3" t="s">
        <v>184</v>
      </c>
      <c r="C147" s="3" t="s">
        <v>187</v>
      </c>
      <c r="D147" s="6">
        <v>117</v>
      </c>
      <c r="E147" s="5">
        <v>117</v>
      </c>
    </row>
    <row r="148" spans="1:5" s="1" customFormat="1" ht="16.5" customHeight="1">
      <c r="A148" s="2">
        <v>143</v>
      </c>
      <c r="B148" s="3" t="s">
        <v>177</v>
      </c>
      <c r="C148" s="9" t="s">
        <v>188</v>
      </c>
      <c r="D148" s="6">
        <v>1195</v>
      </c>
      <c r="E148" s="5">
        <v>1195</v>
      </c>
    </row>
    <row r="149" spans="1:5" s="1" customFormat="1" ht="16.5" customHeight="1">
      <c r="A149" s="2">
        <v>144</v>
      </c>
      <c r="B149" s="3" t="s">
        <v>184</v>
      </c>
      <c r="C149" s="9" t="s">
        <v>189</v>
      </c>
      <c r="D149" s="6">
        <v>500</v>
      </c>
      <c r="E149" s="5">
        <v>500</v>
      </c>
    </row>
    <row r="150" spans="1:5" s="1" customFormat="1" ht="16.5" customHeight="1">
      <c r="A150" s="2">
        <v>145</v>
      </c>
      <c r="B150" s="3" t="s">
        <v>184</v>
      </c>
      <c r="C150" s="9" t="s">
        <v>190</v>
      </c>
      <c r="D150" s="6">
        <v>500</v>
      </c>
      <c r="E150" s="5">
        <v>500</v>
      </c>
    </row>
    <row r="151" spans="1:5" s="1" customFormat="1" ht="16.5" customHeight="1">
      <c r="A151" s="2">
        <v>146</v>
      </c>
      <c r="B151" s="3" t="s">
        <v>177</v>
      </c>
      <c r="C151" s="9" t="s">
        <v>191</v>
      </c>
      <c r="D151" s="6">
        <v>100</v>
      </c>
      <c r="E151" s="5">
        <v>100</v>
      </c>
    </row>
    <row r="152" spans="1:5" s="1" customFormat="1" ht="16.5" customHeight="1">
      <c r="A152" s="2">
        <v>147</v>
      </c>
      <c r="B152" s="3" t="s">
        <v>177</v>
      </c>
      <c r="C152" s="9" t="s">
        <v>192</v>
      </c>
      <c r="D152" s="6">
        <v>1000</v>
      </c>
      <c r="E152" s="5">
        <v>1000</v>
      </c>
    </row>
    <row r="153" spans="1:5" s="1" customFormat="1" ht="16.5" customHeight="1">
      <c r="A153" s="2">
        <v>148</v>
      </c>
      <c r="B153" s="3" t="s">
        <v>184</v>
      </c>
      <c r="C153" s="9" t="s">
        <v>193</v>
      </c>
      <c r="D153" s="6">
        <v>1500</v>
      </c>
      <c r="E153" s="5">
        <v>1500</v>
      </c>
    </row>
    <row r="154" spans="1:5" s="1" customFormat="1" ht="16.5" customHeight="1">
      <c r="A154" s="2">
        <v>149</v>
      </c>
      <c r="B154" s="3" t="s">
        <v>177</v>
      </c>
      <c r="C154" s="9" t="s">
        <v>194</v>
      </c>
      <c r="D154" s="6">
        <v>600</v>
      </c>
      <c r="E154" s="5">
        <v>600</v>
      </c>
    </row>
    <row r="155" spans="1:5" s="1" customFormat="1" ht="16.5" customHeight="1">
      <c r="A155" s="2">
        <v>150</v>
      </c>
      <c r="B155" s="3" t="s">
        <v>184</v>
      </c>
      <c r="C155" s="9" t="s">
        <v>195</v>
      </c>
      <c r="D155" s="6">
        <f>1000+1300</f>
        <v>2300</v>
      </c>
      <c r="E155" s="5">
        <v>2300</v>
      </c>
    </row>
    <row r="156" spans="1:5" s="1" customFormat="1" ht="16.5" customHeight="1">
      <c r="A156" s="2">
        <v>151</v>
      </c>
      <c r="B156" s="3" t="s">
        <v>177</v>
      </c>
      <c r="C156" s="9" t="s">
        <v>196</v>
      </c>
      <c r="D156" s="6">
        <f>1000+700</f>
        <v>1700</v>
      </c>
      <c r="E156" s="5">
        <v>1700</v>
      </c>
    </row>
    <row r="157" spans="1:5" s="1" customFormat="1" ht="16.5" customHeight="1">
      <c r="A157" s="2">
        <v>152</v>
      </c>
      <c r="B157" s="3" t="s">
        <v>197</v>
      </c>
      <c r="C157" s="3" t="s">
        <v>198</v>
      </c>
      <c r="D157" s="6">
        <v>1500</v>
      </c>
      <c r="E157" s="12">
        <v>1500</v>
      </c>
    </row>
    <row r="158" spans="1:5" s="1" customFormat="1" ht="16.5" customHeight="1">
      <c r="A158" s="2">
        <v>153</v>
      </c>
      <c r="B158" s="3" t="s">
        <v>199</v>
      </c>
      <c r="C158" s="3" t="s">
        <v>200</v>
      </c>
      <c r="D158" s="6">
        <v>5500</v>
      </c>
      <c r="E158" s="12">
        <v>4000</v>
      </c>
    </row>
    <row r="159" spans="1:5" s="1" customFormat="1" ht="16.5" customHeight="1">
      <c r="A159" s="2">
        <v>154</v>
      </c>
      <c r="B159" s="3" t="s">
        <v>199</v>
      </c>
      <c r="C159" s="3" t="s">
        <v>201</v>
      </c>
      <c r="D159" s="6">
        <v>1000</v>
      </c>
      <c r="E159" s="12">
        <v>1000</v>
      </c>
    </row>
    <row r="160" spans="1:5" s="1" customFormat="1" ht="16.5" customHeight="1">
      <c r="A160" s="2">
        <v>155</v>
      </c>
      <c r="B160" s="3" t="s">
        <v>199</v>
      </c>
      <c r="C160" s="9" t="s">
        <v>202</v>
      </c>
      <c r="D160" s="6">
        <v>119.7</v>
      </c>
      <c r="E160" s="12">
        <v>119.7</v>
      </c>
    </row>
    <row r="161" spans="1:5" s="1" customFormat="1" ht="16.5" customHeight="1">
      <c r="A161" s="2">
        <v>156</v>
      </c>
      <c r="B161" s="3" t="s">
        <v>199</v>
      </c>
      <c r="C161" s="9" t="s">
        <v>203</v>
      </c>
      <c r="D161" s="6">
        <f>6240+780</f>
        <v>7020</v>
      </c>
      <c r="E161" s="6">
        <f>6240+780</f>
        <v>7020</v>
      </c>
    </row>
    <row r="162" spans="1:5" s="1" customFormat="1" ht="16.5" customHeight="1">
      <c r="A162" s="2">
        <v>157</v>
      </c>
      <c r="B162" s="3" t="s">
        <v>199</v>
      </c>
      <c r="C162" s="9" t="s">
        <v>204</v>
      </c>
      <c r="D162" s="6">
        <f>12561.5+3304.17742+1581+155</f>
        <v>17601.67742</v>
      </c>
      <c r="E162" s="12">
        <v>17600.563470000001</v>
      </c>
    </row>
    <row r="163" spans="1:5" s="1" customFormat="1" ht="16.5" customHeight="1">
      <c r="A163" s="2">
        <v>158</v>
      </c>
      <c r="B163" s="3" t="s">
        <v>199</v>
      </c>
      <c r="C163" s="9" t="s">
        <v>205</v>
      </c>
      <c r="D163" s="6">
        <v>602</v>
      </c>
      <c r="E163" s="12">
        <v>602</v>
      </c>
    </row>
    <row r="164" spans="1:5" s="1" customFormat="1" ht="16.5" customHeight="1">
      <c r="A164" s="2">
        <v>159</v>
      </c>
      <c r="B164" s="3" t="s">
        <v>199</v>
      </c>
      <c r="C164" s="9" t="s">
        <v>206</v>
      </c>
      <c r="D164" s="6">
        <v>80</v>
      </c>
      <c r="E164" s="12">
        <v>80</v>
      </c>
    </row>
    <row r="165" spans="1:5" s="1" customFormat="1" ht="16.5" customHeight="1">
      <c r="A165" s="2">
        <v>160</v>
      </c>
      <c r="B165" s="3" t="s">
        <v>199</v>
      </c>
      <c r="C165" s="9" t="s">
        <v>207</v>
      </c>
      <c r="D165" s="6">
        <v>1300</v>
      </c>
      <c r="E165" s="12">
        <v>1300</v>
      </c>
    </row>
    <row r="166" spans="1:5" s="1" customFormat="1" ht="16.5" customHeight="1">
      <c r="A166" s="2">
        <v>161</v>
      </c>
      <c r="B166" s="3" t="s">
        <v>199</v>
      </c>
      <c r="C166" s="9" t="s">
        <v>208</v>
      </c>
      <c r="D166" s="6">
        <v>1000</v>
      </c>
      <c r="E166" s="12">
        <v>1000</v>
      </c>
    </row>
    <row r="167" spans="1:5" s="1" customFormat="1" ht="16.5" customHeight="1">
      <c r="A167" s="2">
        <v>162</v>
      </c>
      <c r="B167" s="3" t="s">
        <v>199</v>
      </c>
      <c r="C167" s="9" t="s">
        <v>209</v>
      </c>
      <c r="D167" s="6">
        <v>2000</v>
      </c>
      <c r="E167" s="12">
        <v>2000</v>
      </c>
    </row>
    <row r="168" spans="1:5" s="1" customFormat="1" ht="16.5" customHeight="1">
      <c r="A168" s="2">
        <v>163</v>
      </c>
      <c r="B168" s="3" t="s">
        <v>199</v>
      </c>
      <c r="C168" s="9" t="s">
        <v>210</v>
      </c>
      <c r="D168" s="6">
        <f>4295+1255</f>
        <v>5550</v>
      </c>
      <c r="E168" s="12">
        <v>5550</v>
      </c>
    </row>
    <row r="169" spans="1:5" s="1" customFormat="1" ht="16.5" customHeight="1">
      <c r="A169" s="2">
        <v>164</v>
      </c>
      <c r="B169" s="3" t="s">
        <v>199</v>
      </c>
      <c r="C169" s="9" t="s">
        <v>211</v>
      </c>
      <c r="D169" s="6">
        <v>4000</v>
      </c>
      <c r="E169" s="12">
        <v>4000</v>
      </c>
    </row>
    <row r="170" spans="1:5" s="1" customFormat="1" ht="16.5" customHeight="1">
      <c r="A170" s="2">
        <v>165</v>
      </c>
      <c r="B170" s="3" t="s">
        <v>199</v>
      </c>
      <c r="C170" s="9" t="s">
        <v>212</v>
      </c>
      <c r="D170" s="6">
        <v>2400</v>
      </c>
      <c r="E170" s="12">
        <v>2400</v>
      </c>
    </row>
    <row r="171" spans="1:5" s="1" customFormat="1" ht="16.5" customHeight="1">
      <c r="A171" s="2">
        <v>166</v>
      </c>
      <c r="B171" s="3" t="s">
        <v>199</v>
      </c>
      <c r="C171" s="9" t="s">
        <v>213</v>
      </c>
      <c r="D171" s="6">
        <v>2700</v>
      </c>
      <c r="E171" s="12">
        <v>2700</v>
      </c>
    </row>
    <row r="172" spans="1:5" s="1" customFormat="1" ht="16.5" customHeight="1">
      <c r="A172" s="2">
        <v>167</v>
      </c>
      <c r="B172" s="3" t="s">
        <v>199</v>
      </c>
      <c r="C172" s="9" t="s">
        <v>214</v>
      </c>
      <c r="D172" s="6">
        <v>73</v>
      </c>
      <c r="E172" s="12">
        <v>72.468405000000004</v>
      </c>
    </row>
    <row r="173" spans="1:5" s="1" customFormat="1" ht="16.5" customHeight="1">
      <c r="A173" s="2">
        <v>168</v>
      </c>
      <c r="B173" s="3" t="s">
        <v>199</v>
      </c>
      <c r="C173" s="9" t="s">
        <v>215</v>
      </c>
      <c r="D173" s="6">
        <v>1564</v>
      </c>
      <c r="E173" s="12">
        <v>1564</v>
      </c>
    </row>
    <row r="174" spans="1:5" s="1" customFormat="1" ht="16.5" customHeight="1">
      <c r="A174" s="2">
        <v>169</v>
      </c>
      <c r="B174" s="3" t="s">
        <v>199</v>
      </c>
      <c r="C174" s="9" t="s">
        <v>216</v>
      </c>
      <c r="D174" s="6">
        <v>1000</v>
      </c>
      <c r="E174" s="6">
        <v>1000</v>
      </c>
    </row>
    <row r="175" spans="1:5" s="1" customFormat="1" ht="16.5" customHeight="1">
      <c r="A175" s="2">
        <v>170</v>
      </c>
      <c r="B175" s="3" t="s">
        <v>217</v>
      </c>
      <c r="C175" s="9" t="s">
        <v>198</v>
      </c>
      <c r="D175" s="6">
        <v>15000</v>
      </c>
      <c r="E175" s="5">
        <v>15000</v>
      </c>
    </row>
    <row r="176" spans="1:5" s="1" customFormat="1" ht="16.5" customHeight="1">
      <c r="A176" s="2">
        <v>171</v>
      </c>
      <c r="B176" s="3" t="s">
        <v>218</v>
      </c>
      <c r="C176" s="3" t="s">
        <v>204</v>
      </c>
      <c r="D176" s="6">
        <f>10676.9+347.47684+1571</f>
        <v>12595.376839999999</v>
      </c>
      <c r="E176" s="12">
        <v>12595.376840000001</v>
      </c>
    </row>
    <row r="177" spans="1:5" s="1" customFormat="1" ht="16.5" customHeight="1">
      <c r="A177" s="2">
        <v>172</v>
      </c>
      <c r="B177" s="3" t="s">
        <v>218</v>
      </c>
      <c r="C177" s="3" t="s">
        <v>205</v>
      </c>
      <c r="D177" s="6">
        <v>2035.9683</v>
      </c>
      <c r="E177" s="5">
        <v>2035.534097</v>
      </c>
    </row>
    <row r="178" spans="1:5" s="1" customFormat="1" ht="16.5" customHeight="1">
      <c r="A178" s="2">
        <v>173</v>
      </c>
      <c r="B178" s="3" t="s">
        <v>218</v>
      </c>
      <c r="C178" s="3" t="s">
        <v>206</v>
      </c>
      <c r="D178" s="6">
        <f>57+14</f>
        <v>71</v>
      </c>
      <c r="E178" s="5">
        <v>71</v>
      </c>
    </row>
    <row r="179" spans="1:5" s="1" customFormat="1" ht="16.5" customHeight="1">
      <c r="A179" s="2">
        <v>174</v>
      </c>
      <c r="B179" s="3" t="s">
        <v>218</v>
      </c>
      <c r="C179" s="3" t="s">
        <v>219</v>
      </c>
      <c r="D179" s="6">
        <v>791</v>
      </c>
      <c r="E179" s="5">
        <v>791</v>
      </c>
    </row>
    <row r="180" spans="1:5" s="1" customFormat="1" ht="16.5" customHeight="1">
      <c r="A180" s="2">
        <v>175</v>
      </c>
      <c r="B180" s="3" t="s">
        <v>218</v>
      </c>
      <c r="C180" s="3" t="s">
        <v>220</v>
      </c>
      <c r="D180" s="6">
        <v>259.73</v>
      </c>
      <c r="E180" s="5">
        <v>259.17602799999997</v>
      </c>
    </row>
    <row r="181" spans="1:5" s="1" customFormat="1" ht="16.5" customHeight="1">
      <c r="A181" s="2">
        <v>176</v>
      </c>
      <c r="B181" s="3" t="s">
        <v>218</v>
      </c>
      <c r="C181" s="3" t="s">
        <v>203</v>
      </c>
      <c r="D181" s="6">
        <f>5700+1650</f>
        <v>7350</v>
      </c>
      <c r="E181" s="5">
        <v>7350</v>
      </c>
    </row>
    <row r="182" spans="1:5" s="1" customFormat="1" ht="16.5" customHeight="1">
      <c r="A182" s="2">
        <v>177</v>
      </c>
      <c r="B182" s="3" t="s">
        <v>218</v>
      </c>
      <c r="C182" s="3" t="s">
        <v>221</v>
      </c>
      <c r="D182" s="6">
        <v>700</v>
      </c>
      <c r="E182" s="5">
        <v>700</v>
      </c>
    </row>
    <row r="183" spans="1:5" s="1" customFormat="1" ht="16.5" customHeight="1">
      <c r="A183" s="2">
        <v>178</v>
      </c>
      <c r="B183" s="3" t="s">
        <v>218</v>
      </c>
      <c r="C183" s="3" t="s">
        <v>222</v>
      </c>
      <c r="D183" s="6">
        <v>1500</v>
      </c>
      <c r="E183" s="5">
        <v>1500</v>
      </c>
    </row>
    <row r="184" spans="1:5" s="1" customFormat="1" ht="16.5" customHeight="1">
      <c r="A184" s="2">
        <v>179</v>
      </c>
      <c r="B184" s="3" t="s">
        <v>223</v>
      </c>
      <c r="C184" s="3" t="s">
        <v>224</v>
      </c>
      <c r="D184" s="6">
        <v>5</v>
      </c>
      <c r="E184" s="5">
        <v>5</v>
      </c>
    </row>
    <row r="185" spans="1:5" s="1" customFormat="1" ht="16.5" customHeight="1">
      <c r="A185" s="2">
        <v>180</v>
      </c>
      <c r="B185" s="3" t="s">
        <v>218</v>
      </c>
      <c r="C185" s="3" t="s">
        <v>225</v>
      </c>
      <c r="D185" s="6">
        <v>20000</v>
      </c>
      <c r="E185" s="5">
        <v>20000</v>
      </c>
    </row>
    <row r="186" spans="1:5" s="1" customFormat="1" ht="16.5" customHeight="1">
      <c r="A186" s="2">
        <v>181</v>
      </c>
      <c r="B186" s="3" t="s">
        <v>218</v>
      </c>
      <c r="C186" s="3" t="s">
        <v>226</v>
      </c>
      <c r="D186" s="6">
        <v>266</v>
      </c>
      <c r="E186" s="5">
        <v>221.89547999999999</v>
      </c>
    </row>
    <row r="187" spans="1:5" s="1" customFormat="1" ht="16.5" customHeight="1">
      <c r="A187" s="2">
        <v>182</v>
      </c>
      <c r="B187" s="3" t="s">
        <v>218</v>
      </c>
      <c r="C187" s="3" t="s">
        <v>227</v>
      </c>
      <c r="D187" s="6">
        <v>19</v>
      </c>
      <c r="E187" s="5">
        <v>18.388528000000001</v>
      </c>
    </row>
    <row r="188" spans="1:5" s="1" customFormat="1" ht="16.5" customHeight="1">
      <c r="A188" s="2">
        <v>183</v>
      </c>
      <c r="B188" s="3" t="s">
        <v>218</v>
      </c>
      <c r="C188" s="3" t="s">
        <v>228</v>
      </c>
      <c r="D188" s="6">
        <v>1050</v>
      </c>
      <c r="E188" s="5">
        <v>1050</v>
      </c>
    </row>
    <row r="189" spans="1:5" s="1" customFormat="1" ht="16.5" customHeight="1">
      <c r="A189" s="2">
        <v>184</v>
      </c>
      <c r="B189" s="3" t="s">
        <v>218</v>
      </c>
      <c r="C189" s="3" t="s">
        <v>229</v>
      </c>
      <c r="D189" s="6">
        <v>1245</v>
      </c>
      <c r="E189" s="5">
        <v>1245</v>
      </c>
    </row>
    <row r="190" spans="1:5" s="1" customFormat="1" ht="16.5" customHeight="1">
      <c r="A190" s="2">
        <v>185</v>
      </c>
      <c r="B190" s="3" t="s">
        <v>218</v>
      </c>
      <c r="C190" s="3" t="s">
        <v>230</v>
      </c>
      <c r="D190" s="6">
        <v>120</v>
      </c>
      <c r="E190" s="5">
        <v>120</v>
      </c>
    </row>
    <row r="191" spans="1:5" s="1" customFormat="1" ht="16.5" customHeight="1">
      <c r="A191" s="2">
        <v>186</v>
      </c>
      <c r="B191" s="3" t="s">
        <v>218</v>
      </c>
      <c r="C191" s="3" t="s">
        <v>231</v>
      </c>
      <c r="D191" s="6">
        <v>200</v>
      </c>
      <c r="E191" s="5">
        <v>200</v>
      </c>
    </row>
    <row r="192" spans="1:5" s="1" customFormat="1" ht="16.5" customHeight="1">
      <c r="A192" s="2">
        <v>187</v>
      </c>
      <c r="B192" s="3" t="s">
        <v>232</v>
      </c>
      <c r="C192" s="9" t="s">
        <v>233</v>
      </c>
      <c r="D192" s="6">
        <v>101.639416</v>
      </c>
      <c r="E192" s="5">
        <v>101.639416</v>
      </c>
    </row>
    <row r="193" spans="1:5" s="1" customFormat="1" ht="16.5" customHeight="1">
      <c r="A193" s="2">
        <v>188</v>
      </c>
      <c r="B193" s="3" t="s">
        <v>234</v>
      </c>
      <c r="C193" s="3" t="s">
        <v>235</v>
      </c>
      <c r="D193" s="6">
        <v>5130</v>
      </c>
      <c r="E193" s="6">
        <v>5130</v>
      </c>
    </row>
    <row r="194" spans="1:5" s="1" customFormat="1" ht="16.5" customHeight="1">
      <c r="A194" s="2">
        <v>189</v>
      </c>
      <c r="B194" s="3" t="s">
        <v>234</v>
      </c>
      <c r="C194" s="9" t="s">
        <v>182</v>
      </c>
      <c r="D194" s="6">
        <f>6302.9+1680.0495+76</f>
        <v>8058.9494999999997</v>
      </c>
      <c r="E194" s="8">
        <v>8058.9494999999997</v>
      </c>
    </row>
    <row r="195" spans="1:5" s="1" customFormat="1" ht="16.5" customHeight="1">
      <c r="A195" s="2">
        <v>190</v>
      </c>
      <c r="B195" s="3" t="s">
        <v>234</v>
      </c>
      <c r="C195" s="9" t="s">
        <v>236</v>
      </c>
      <c r="D195" s="6">
        <v>17.399999999999999</v>
      </c>
      <c r="E195" s="5">
        <v>17.399999999999999</v>
      </c>
    </row>
    <row r="196" spans="1:5" s="1" customFormat="1" ht="16.5" customHeight="1">
      <c r="A196" s="2">
        <v>191</v>
      </c>
      <c r="B196" s="3" t="s">
        <v>234</v>
      </c>
      <c r="C196" s="9" t="s">
        <v>205</v>
      </c>
      <c r="D196" s="6">
        <v>384.92329999999998</v>
      </c>
      <c r="E196" s="12">
        <v>384.92329999999998</v>
      </c>
    </row>
    <row r="197" spans="1:5" s="1" customFormat="1" ht="16.5" customHeight="1">
      <c r="A197" s="2">
        <v>192</v>
      </c>
      <c r="B197" s="3" t="s">
        <v>232</v>
      </c>
      <c r="C197" s="9" t="s">
        <v>237</v>
      </c>
      <c r="D197" s="6">
        <v>3500</v>
      </c>
      <c r="E197" s="12">
        <v>3500</v>
      </c>
    </row>
    <row r="198" spans="1:5" s="1" customFormat="1" ht="16.5" customHeight="1">
      <c r="A198" s="2">
        <v>193</v>
      </c>
      <c r="B198" s="3" t="s">
        <v>234</v>
      </c>
      <c r="C198" s="9" t="s">
        <v>214</v>
      </c>
      <c r="D198" s="6">
        <v>53</v>
      </c>
      <c r="E198" s="12">
        <v>52.419168999999997</v>
      </c>
    </row>
    <row r="199" spans="1:5" s="1" customFormat="1" ht="16.5" customHeight="1">
      <c r="A199" s="2">
        <v>194</v>
      </c>
      <c r="B199" s="3" t="s">
        <v>234</v>
      </c>
      <c r="C199" s="9" t="s">
        <v>238</v>
      </c>
      <c r="D199" s="6">
        <v>3200</v>
      </c>
      <c r="E199" s="12">
        <v>3200</v>
      </c>
    </row>
    <row r="200" spans="1:5" s="1" customFormat="1" ht="16.5" customHeight="1">
      <c r="A200" s="2">
        <v>195</v>
      </c>
      <c r="B200" s="3" t="s">
        <v>234</v>
      </c>
      <c r="C200" s="9" t="s">
        <v>215</v>
      </c>
      <c r="D200" s="6">
        <v>213</v>
      </c>
      <c r="E200" s="12">
        <v>213</v>
      </c>
    </row>
    <row r="201" spans="1:5" s="1" customFormat="1" ht="16.5" customHeight="1">
      <c r="A201" s="2">
        <v>196</v>
      </c>
      <c r="B201" s="3" t="s">
        <v>234</v>
      </c>
      <c r="C201" s="9" t="s">
        <v>239</v>
      </c>
      <c r="D201" s="6">
        <v>210</v>
      </c>
      <c r="E201" s="12">
        <v>210</v>
      </c>
    </row>
    <row r="202" spans="1:5" s="1" customFormat="1" ht="16.5" customHeight="1">
      <c r="A202" s="2">
        <v>197</v>
      </c>
      <c r="B202" s="3" t="s">
        <v>234</v>
      </c>
      <c r="C202" s="9" t="s">
        <v>240</v>
      </c>
      <c r="D202" s="6">
        <v>16</v>
      </c>
      <c r="E202" s="12">
        <v>16</v>
      </c>
    </row>
    <row r="203" spans="1:5" s="1" customFormat="1" ht="16.5" customHeight="1">
      <c r="A203" s="2">
        <v>198</v>
      </c>
      <c r="B203" s="3" t="s">
        <v>241</v>
      </c>
      <c r="C203" s="3" t="s">
        <v>242</v>
      </c>
      <c r="D203" s="6">
        <v>3000</v>
      </c>
      <c r="E203" s="5">
        <v>3000</v>
      </c>
    </row>
    <row r="204" spans="1:5" s="1" customFormat="1" ht="16.5" customHeight="1">
      <c r="A204" s="2">
        <v>199</v>
      </c>
      <c r="B204" s="3" t="s">
        <v>243</v>
      </c>
      <c r="C204" s="3" t="s">
        <v>244</v>
      </c>
      <c r="D204" s="6">
        <v>7000</v>
      </c>
      <c r="E204" s="5">
        <v>7000</v>
      </c>
    </row>
    <row r="205" spans="1:5" s="1" customFormat="1" ht="16.5" customHeight="1">
      <c r="A205" s="2">
        <v>200</v>
      </c>
      <c r="B205" s="3" t="s">
        <v>243</v>
      </c>
      <c r="C205" s="3" t="s">
        <v>245</v>
      </c>
      <c r="D205" s="6">
        <v>5360</v>
      </c>
      <c r="E205" s="5">
        <v>5360</v>
      </c>
    </row>
    <row r="206" spans="1:5" s="1" customFormat="1" ht="16.5" customHeight="1">
      <c r="A206" s="2">
        <v>201</v>
      </c>
      <c r="B206" s="3" t="s">
        <v>243</v>
      </c>
      <c r="C206" s="9" t="s">
        <v>205</v>
      </c>
      <c r="D206" s="6">
        <f>487.5114+22.5483</f>
        <v>510.05969999999996</v>
      </c>
      <c r="E206" s="5">
        <v>506.76960100000002</v>
      </c>
    </row>
    <row r="207" spans="1:5" s="1" customFormat="1" ht="16.5" customHeight="1">
      <c r="A207" s="2">
        <v>202</v>
      </c>
      <c r="B207" s="3" t="s">
        <v>243</v>
      </c>
      <c r="C207" s="9" t="s">
        <v>206</v>
      </c>
      <c r="D207" s="6">
        <f>345+14</f>
        <v>359</v>
      </c>
      <c r="E207" s="5">
        <v>359</v>
      </c>
    </row>
    <row r="208" spans="1:5" s="1" customFormat="1" ht="16.5" customHeight="1">
      <c r="A208" s="2">
        <v>203</v>
      </c>
      <c r="B208" s="3" t="s">
        <v>243</v>
      </c>
      <c r="C208" s="9" t="s">
        <v>204</v>
      </c>
      <c r="D208" s="6">
        <f>7992.9+1762+231</f>
        <v>9985.9</v>
      </c>
      <c r="E208" s="8">
        <v>9985.8960299999999</v>
      </c>
    </row>
    <row r="209" spans="1:5" s="1" customFormat="1" ht="16.5" customHeight="1">
      <c r="A209" s="2">
        <v>204</v>
      </c>
      <c r="B209" s="3" t="s">
        <v>243</v>
      </c>
      <c r="C209" s="9" t="s">
        <v>246</v>
      </c>
      <c r="D209" s="6">
        <v>2750</v>
      </c>
      <c r="E209" s="5">
        <v>2749.9150199999999</v>
      </c>
    </row>
    <row r="210" spans="1:5" s="1" customFormat="1" ht="16.5" customHeight="1">
      <c r="A210" s="2">
        <v>205</v>
      </c>
      <c r="B210" s="3" t="s">
        <v>243</v>
      </c>
      <c r="C210" s="9" t="s">
        <v>215</v>
      </c>
      <c r="D210" s="6">
        <v>392</v>
      </c>
      <c r="E210" s="5">
        <v>392</v>
      </c>
    </row>
    <row r="211" spans="1:5" s="1" customFormat="1" ht="16.5" customHeight="1">
      <c r="A211" s="2">
        <v>206</v>
      </c>
      <c r="B211" s="3" t="s">
        <v>243</v>
      </c>
      <c r="C211" s="9" t="s">
        <v>247</v>
      </c>
      <c r="D211" s="6">
        <v>84</v>
      </c>
      <c r="E211" s="5">
        <v>83.10718</v>
      </c>
    </row>
    <row r="212" spans="1:5" s="1" customFormat="1" ht="16.5" customHeight="1">
      <c r="A212" s="2">
        <v>207</v>
      </c>
      <c r="B212" s="13" t="s">
        <v>243</v>
      </c>
      <c r="C212" s="13" t="s">
        <v>248</v>
      </c>
      <c r="D212" s="15">
        <v>935</v>
      </c>
      <c r="E212" s="15">
        <v>935</v>
      </c>
    </row>
    <row r="213" spans="1:5" s="1" customFormat="1" ht="16.5" customHeight="1">
      <c r="A213" s="2">
        <v>208</v>
      </c>
      <c r="B213" s="13" t="s">
        <v>243</v>
      </c>
      <c r="C213" s="13" t="s">
        <v>249</v>
      </c>
      <c r="D213" s="15">
        <v>5000</v>
      </c>
      <c r="E213" s="15">
        <v>5000</v>
      </c>
    </row>
    <row r="214" spans="1:5" s="1" customFormat="1" ht="16.5" customHeight="1">
      <c r="A214" s="2">
        <v>209</v>
      </c>
      <c r="B214" s="3" t="s">
        <v>250</v>
      </c>
      <c r="C214" s="3" t="s">
        <v>181</v>
      </c>
      <c r="D214" s="6">
        <v>110</v>
      </c>
      <c r="E214" s="12">
        <v>103.80337900000001</v>
      </c>
    </row>
    <row r="215" spans="1:5" s="1" customFormat="1" ht="16.5" customHeight="1">
      <c r="A215" s="2">
        <v>210</v>
      </c>
      <c r="B215" s="3" t="s">
        <v>250</v>
      </c>
      <c r="C215" s="3" t="s">
        <v>251</v>
      </c>
      <c r="D215" s="6">
        <v>111.3875</v>
      </c>
      <c r="E215" s="12">
        <v>111.3875</v>
      </c>
    </row>
    <row r="216" spans="1:5" s="1" customFormat="1" ht="16.5" customHeight="1">
      <c r="A216" s="2">
        <v>211</v>
      </c>
      <c r="B216" s="3" t="s">
        <v>250</v>
      </c>
      <c r="C216" s="3" t="s">
        <v>203</v>
      </c>
      <c r="D216" s="6">
        <v>5500</v>
      </c>
      <c r="E216" s="12">
        <v>4969.8293269999995</v>
      </c>
    </row>
    <row r="217" spans="1:5" s="1" customFormat="1" ht="16.5" customHeight="1">
      <c r="A217" s="2">
        <v>212</v>
      </c>
      <c r="B217" s="3" t="s">
        <v>250</v>
      </c>
      <c r="C217" s="3" t="s">
        <v>205</v>
      </c>
      <c r="D217" s="6">
        <f>967+27.5921</f>
        <v>994.59209999999996</v>
      </c>
      <c r="E217" s="12">
        <v>991.64801799999998</v>
      </c>
    </row>
    <row r="218" spans="1:5" s="1" customFormat="1" ht="16.5" customHeight="1">
      <c r="A218" s="2">
        <v>213</v>
      </c>
      <c r="B218" s="3" t="s">
        <v>250</v>
      </c>
      <c r="C218" s="3" t="s">
        <v>204</v>
      </c>
      <c r="D218" s="6">
        <f>10316.8+1615.0633</f>
        <v>11931.863299999999</v>
      </c>
      <c r="E218" s="12">
        <v>11931.863300000001</v>
      </c>
    </row>
    <row r="219" spans="1:5" s="1" customFormat="1" ht="16.5" customHeight="1">
      <c r="A219" s="2">
        <v>214</v>
      </c>
      <c r="B219" s="3" t="s">
        <v>250</v>
      </c>
      <c r="C219" s="3" t="s">
        <v>206</v>
      </c>
      <c r="D219" s="6">
        <v>368</v>
      </c>
      <c r="E219" s="12">
        <v>367.27305000000001</v>
      </c>
    </row>
    <row r="220" spans="1:5" s="1" customFormat="1" ht="16.5" customHeight="1">
      <c r="A220" s="2">
        <v>215</v>
      </c>
      <c r="B220" s="3" t="s">
        <v>250</v>
      </c>
      <c r="C220" s="3" t="s">
        <v>240</v>
      </c>
      <c r="D220" s="6">
        <v>276</v>
      </c>
      <c r="E220" s="12">
        <v>276</v>
      </c>
    </row>
    <row r="221" spans="1:5" s="1" customFormat="1" ht="16.5" customHeight="1">
      <c r="A221" s="2">
        <v>216</v>
      </c>
      <c r="B221" s="3" t="s">
        <v>250</v>
      </c>
      <c r="C221" s="3" t="s">
        <v>220</v>
      </c>
      <c r="D221" s="6">
        <v>86.06</v>
      </c>
      <c r="E221" s="12">
        <v>85.854900000000001</v>
      </c>
    </row>
    <row r="222" spans="1:5" s="1" customFormat="1" ht="16.5" customHeight="1">
      <c r="A222" s="2">
        <v>217</v>
      </c>
      <c r="B222" s="3" t="s">
        <v>250</v>
      </c>
      <c r="C222" s="3" t="s">
        <v>252</v>
      </c>
      <c r="D222" s="6">
        <v>2940</v>
      </c>
      <c r="E222" s="12">
        <v>2940</v>
      </c>
    </row>
    <row r="223" spans="1:5" s="1" customFormat="1" ht="16.5" customHeight="1">
      <c r="A223" s="2">
        <v>218</v>
      </c>
      <c r="B223" s="3" t="s">
        <v>250</v>
      </c>
      <c r="C223" s="3" t="s">
        <v>253</v>
      </c>
      <c r="D223" s="6">
        <v>13000</v>
      </c>
      <c r="E223" s="12">
        <v>13000</v>
      </c>
    </row>
    <row r="224" spans="1:5" s="1" customFormat="1" ht="16.5" customHeight="1">
      <c r="A224" s="2">
        <v>219</v>
      </c>
      <c r="B224" s="3" t="s">
        <v>250</v>
      </c>
      <c r="C224" s="3" t="s">
        <v>254</v>
      </c>
      <c r="D224" s="6">
        <v>573</v>
      </c>
      <c r="E224" s="12">
        <v>572.24419999999998</v>
      </c>
    </row>
    <row r="225" spans="1:5" s="1" customFormat="1" ht="16.5" customHeight="1">
      <c r="A225" s="2">
        <v>220</v>
      </c>
      <c r="B225" s="3" t="s">
        <v>250</v>
      </c>
      <c r="C225" s="3" t="s">
        <v>226</v>
      </c>
      <c r="D225" s="6">
        <v>319</v>
      </c>
      <c r="E225" s="12">
        <v>319</v>
      </c>
    </row>
    <row r="226" spans="1:5" s="1" customFormat="1" ht="16.5" customHeight="1">
      <c r="A226" s="2">
        <v>221</v>
      </c>
      <c r="B226" s="3" t="s">
        <v>250</v>
      </c>
      <c r="C226" s="3" t="s">
        <v>228</v>
      </c>
      <c r="D226" s="6">
        <v>975</v>
      </c>
      <c r="E226" s="12">
        <v>975</v>
      </c>
    </row>
    <row r="227" spans="1:5" s="1" customFormat="1" ht="16.5" customHeight="1">
      <c r="A227" s="2">
        <v>222</v>
      </c>
      <c r="B227" s="3" t="s">
        <v>250</v>
      </c>
      <c r="C227" s="3" t="s">
        <v>255</v>
      </c>
      <c r="D227" s="6">
        <v>1267</v>
      </c>
      <c r="E227" s="12">
        <v>1267</v>
      </c>
    </row>
    <row r="228" spans="1:5" s="1" customFormat="1" ht="16.5" customHeight="1">
      <c r="A228" s="2">
        <v>223</v>
      </c>
      <c r="B228" s="3" t="s">
        <v>250</v>
      </c>
      <c r="C228" s="3" t="s">
        <v>256</v>
      </c>
      <c r="D228" s="6">
        <v>437</v>
      </c>
      <c r="E228" s="12">
        <v>437</v>
      </c>
    </row>
    <row r="229" spans="1:5" s="1" customFormat="1" ht="16.5" customHeight="1">
      <c r="A229" s="2">
        <v>224</v>
      </c>
      <c r="B229" s="3" t="s">
        <v>250</v>
      </c>
      <c r="C229" s="3" t="s">
        <v>257</v>
      </c>
      <c r="D229" s="6">
        <v>50</v>
      </c>
      <c r="E229" s="12">
        <v>50</v>
      </c>
    </row>
    <row r="230" spans="1:5" s="1" customFormat="1" ht="16.5" customHeight="1">
      <c r="A230" s="2">
        <v>225</v>
      </c>
      <c r="B230" s="3" t="s">
        <v>258</v>
      </c>
      <c r="C230" s="3" t="s">
        <v>259</v>
      </c>
      <c r="D230" s="6">
        <v>1000</v>
      </c>
      <c r="E230" s="5">
        <v>1000</v>
      </c>
    </row>
    <row r="231" spans="1:5" s="1" customFormat="1" ht="16.5" customHeight="1">
      <c r="A231" s="2">
        <v>226</v>
      </c>
      <c r="B231" s="3" t="s">
        <v>260</v>
      </c>
      <c r="C231" s="3" t="s">
        <v>207</v>
      </c>
      <c r="D231" s="6">
        <f>660+3750</f>
        <v>4410</v>
      </c>
      <c r="E231" s="5">
        <v>4410</v>
      </c>
    </row>
    <row r="232" spans="1:5" s="1" customFormat="1" ht="16.5" customHeight="1">
      <c r="A232" s="2">
        <v>227</v>
      </c>
      <c r="B232" s="3" t="s">
        <v>260</v>
      </c>
      <c r="C232" s="9" t="s">
        <v>203</v>
      </c>
      <c r="D232" s="6">
        <v>3920</v>
      </c>
      <c r="E232" s="5">
        <v>3920</v>
      </c>
    </row>
    <row r="233" spans="1:5" s="1" customFormat="1" ht="16.5" customHeight="1">
      <c r="A233" s="2">
        <v>228</v>
      </c>
      <c r="B233" s="9" t="s">
        <v>260</v>
      </c>
      <c r="C233" s="16" t="s">
        <v>261</v>
      </c>
      <c r="D233" s="6">
        <v>853.72160000000008</v>
      </c>
      <c r="E233" s="5">
        <v>853.21261200000004</v>
      </c>
    </row>
    <row r="234" spans="1:5" s="1" customFormat="1" ht="16.5" customHeight="1">
      <c r="A234" s="2">
        <v>229</v>
      </c>
      <c r="B234" s="3" t="s">
        <v>260</v>
      </c>
      <c r="C234" s="9" t="s">
        <v>240</v>
      </c>
      <c r="D234" s="6">
        <v>274</v>
      </c>
      <c r="E234" s="5">
        <v>274</v>
      </c>
    </row>
    <row r="235" spans="1:5" s="1" customFormat="1" ht="16.5" customHeight="1">
      <c r="A235" s="2">
        <v>230</v>
      </c>
      <c r="B235" s="3" t="s">
        <v>260</v>
      </c>
      <c r="C235" s="3" t="s">
        <v>262</v>
      </c>
      <c r="D235" s="6">
        <v>51.25</v>
      </c>
      <c r="E235" s="5">
        <v>51.209699999999998</v>
      </c>
    </row>
    <row r="236" spans="1:5" s="1" customFormat="1" ht="16.5" customHeight="1">
      <c r="A236" s="2">
        <v>231</v>
      </c>
      <c r="B236" s="3" t="s">
        <v>260</v>
      </c>
      <c r="C236" s="3" t="s">
        <v>263</v>
      </c>
      <c r="D236" s="6">
        <f>6482.8+1116.0922</f>
        <v>7598.8922000000002</v>
      </c>
      <c r="E236" s="5">
        <v>7578.5433999999996</v>
      </c>
    </row>
    <row r="237" spans="1:5" s="1" customFormat="1" ht="16.5" customHeight="1">
      <c r="A237" s="2">
        <v>232</v>
      </c>
      <c r="B237" s="3" t="s">
        <v>260</v>
      </c>
      <c r="C237" s="3" t="s">
        <v>264</v>
      </c>
      <c r="D237" s="6">
        <v>14000</v>
      </c>
      <c r="E237" s="5">
        <v>14000</v>
      </c>
    </row>
    <row r="238" spans="1:5" s="1" customFormat="1" ht="16.5" customHeight="1">
      <c r="A238" s="2">
        <v>233</v>
      </c>
      <c r="B238" s="3" t="s">
        <v>260</v>
      </c>
      <c r="C238" s="9" t="s">
        <v>215</v>
      </c>
      <c r="D238" s="6">
        <v>1765</v>
      </c>
      <c r="E238" s="5">
        <v>1765</v>
      </c>
    </row>
    <row r="239" spans="1:5" s="1" customFormat="1" ht="16.5" customHeight="1">
      <c r="A239" s="2">
        <v>234</v>
      </c>
      <c r="B239" s="3" t="s">
        <v>260</v>
      </c>
      <c r="C239" s="9" t="s">
        <v>265</v>
      </c>
      <c r="D239" s="6">
        <v>1500</v>
      </c>
      <c r="E239" s="5">
        <v>1500</v>
      </c>
    </row>
    <row r="240" spans="1:5" s="1" customFormat="1" ht="16.5" customHeight="1">
      <c r="A240" s="2">
        <v>235</v>
      </c>
      <c r="B240" s="3" t="s">
        <v>260</v>
      </c>
      <c r="C240" s="9" t="s">
        <v>214</v>
      </c>
      <c r="D240" s="6">
        <v>26.3977</v>
      </c>
      <c r="E240" s="5">
        <v>23.744299999999999</v>
      </c>
    </row>
    <row r="241" spans="1:5" s="1" customFormat="1" ht="16.5" customHeight="1">
      <c r="A241" s="2">
        <v>236</v>
      </c>
      <c r="B241" s="3" t="s">
        <v>260</v>
      </c>
      <c r="C241" s="9" t="s">
        <v>248</v>
      </c>
      <c r="D241" s="6">
        <v>203</v>
      </c>
      <c r="E241" s="5">
        <v>203</v>
      </c>
    </row>
    <row r="242" spans="1:5" s="1" customFormat="1" ht="16.5" customHeight="1">
      <c r="A242" s="2">
        <v>237</v>
      </c>
      <c r="B242" s="3" t="s">
        <v>260</v>
      </c>
      <c r="C242" s="9" t="s">
        <v>266</v>
      </c>
      <c r="D242" s="6">
        <v>738.55</v>
      </c>
      <c r="E242" s="5">
        <v>738.55</v>
      </c>
    </row>
    <row r="243" spans="1:5" s="1" customFormat="1" ht="16.5" customHeight="1">
      <c r="A243" s="2">
        <v>238</v>
      </c>
      <c r="B243" s="3" t="s">
        <v>267</v>
      </c>
      <c r="C243" s="9" t="s">
        <v>245</v>
      </c>
      <c r="D243" s="6">
        <f>5040+720</f>
        <v>5760</v>
      </c>
      <c r="E243" s="5">
        <v>5760</v>
      </c>
    </row>
    <row r="244" spans="1:5" s="1" customFormat="1" ht="16.5" customHeight="1">
      <c r="A244" s="2">
        <v>239</v>
      </c>
      <c r="B244" s="3" t="s">
        <v>268</v>
      </c>
      <c r="C244" s="9" t="s">
        <v>269</v>
      </c>
      <c r="D244" s="6">
        <v>988</v>
      </c>
      <c r="E244" s="5">
        <v>988</v>
      </c>
    </row>
    <row r="245" spans="1:5" s="1" customFormat="1" ht="16.5" customHeight="1">
      <c r="A245" s="2">
        <v>240</v>
      </c>
      <c r="B245" s="3" t="s">
        <v>268</v>
      </c>
      <c r="C245" s="9" t="s">
        <v>205</v>
      </c>
      <c r="D245" s="6">
        <f>887.0425+68.4304</f>
        <v>955.47289999999998</v>
      </c>
      <c r="E245" s="5">
        <v>955.47289999999998</v>
      </c>
    </row>
    <row r="246" spans="1:5" s="1" customFormat="1" ht="16.5" customHeight="1">
      <c r="A246" s="2">
        <v>241</v>
      </c>
      <c r="B246" s="3" t="s">
        <v>268</v>
      </c>
      <c r="C246" s="9" t="s">
        <v>270</v>
      </c>
      <c r="D246" s="6">
        <v>2900</v>
      </c>
      <c r="E246" s="5">
        <v>2900</v>
      </c>
    </row>
    <row r="247" spans="1:5" s="1" customFormat="1" ht="16.5" customHeight="1">
      <c r="A247" s="2">
        <v>242</v>
      </c>
      <c r="B247" s="3" t="s">
        <v>268</v>
      </c>
      <c r="C247" s="9" t="s">
        <v>271</v>
      </c>
      <c r="D247" s="6">
        <f>300</f>
        <v>300</v>
      </c>
      <c r="E247" s="5">
        <v>300</v>
      </c>
    </row>
    <row r="248" spans="1:5" s="1" customFormat="1" ht="16.5" customHeight="1">
      <c r="A248" s="2">
        <v>243</v>
      </c>
      <c r="B248" s="3" t="s">
        <v>268</v>
      </c>
      <c r="C248" s="9" t="s">
        <v>204</v>
      </c>
      <c r="D248" s="6">
        <f>8203.4+410.614182+228.2</f>
        <v>8842.2141819999997</v>
      </c>
      <c r="E248" s="8">
        <v>8842.1841669999994</v>
      </c>
    </row>
    <row r="249" spans="1:5" s="1" customFormat="1" ht="16.5" customHeight="1">
      <c r="A249" s="2">
        <v>244</v>
      </c>
      <c r="B249" s="3" t="s">
        <v>268</v>
      </c>
      <c r="C249" s="9" t="s">
        <v>220</v>
      </c>
      <c r="D249" s="6">
        <v>22.3</v>
      </c>
      <c r="E249" s="5">
        <v>22.3</v>
      </c>
    </row>
    <row r="250" spans="1:5" s="1" customFormat="1" ht="16.5" customHeight="1">
      <c r="A250" s="2">
        <v>245</v>
      </c>
      <c r="B250" s="13" t="s">
        <v>268</v>
      </c>
      <c r="C250" s="13" t="s">
        <v>214</v>
      </c>
      <c r="D250" s="11">
        <v>324</v>
      </c>
      <c r="E250" s="11">
        <v>323.54950000000002</v>
      </c>
    </row>
    <row r="251" spans="1:5" s="1" customFormat="1" ht="16.5" customHeight="1">
      <c r="A251" s="2">
        <v>246</v>
      </c>
      <c r="B251" s="13" t="s">
        <v>268</v>
      </c>
      <c r="C251" s="13" t="s">
        <v>215</v>
      </c>
      <c r="D251" s="11">
        <v>547</v>
      </c>
      <c r="E251" s="11">
        <v>547</v>
      </c>
    </row>
    <row r="252" spans="1:5" s="1" customFormat="1" ht="16.5" customHeight="1">
      <c r="A252" s="2">
        <v>247</v>
      </c>
      <c r="B252" s="13" t="s">
        <v>268</v>
      </c>
      <c r="C252" s="13" t="s">
        <v>272</v>
      </c>
      <c r="D252" s="11">
        <v>2125</v>
      </c>
      <c r="E252" s="11">
        <v>2125</v>
      </c>
    </row>
    <row r="253" spans="1:5" s="1" customFormat="1" ht="16.5" customHeight="1">
      <c r="A253" s="2">
        <v>248</v>
      </c>
      <c r="B253" s="3" t="s">
        <v>273</v>
      </c>
      <c r="C253" s="9" t="s">
        <v>205</v>
      </c>
      <c r="D253" s="6">
        <f>1527+114.1553</f>
        <v>1641.1552999999999</v>
      </c>
      <c r="E253" s="5">
        <v>1641.1552999999999</v>
      </c>
    </row>
    <row r="254" spans="1:5" s="1" customFormat="1" ht="16.5" customHeight="1">
      <c r="A254" s="2">
        <v>249</v>
      </c>
      <c r="B254" s="3" t="s">
        <v>274</v>
      </c>
      <c r="C254" s="17" t="s">
        <v>206</v>
      </c>
      <c r="D254" s="6">
        <v>12</v>
      </c>
      <c r="E254" s="5">
        <v>11.38</v>
      </c>
    </row>
    <row r="255" spans="1:5" s="1" customFormat="1" ht="16.5" customHeight="1">
      <c r="A255" s="2">
        <v>250</v>
      </c>
      <c r="B255" s="3" t="s">
        <v>274</v>
      </c>
      <c r="C255" s="3" t="s">
        <v>219</v>
      </c>
      <c r="D255" s="6">
        <f>333+605</f>
        <v>938</v>
      </c>
      <c r="E255" s="5">
        <v>938</v>
      </c>
    </row>
    <row r="256" spans="1:5" s="1" customFormat="1" ht="16.5" customHeight="1">
      <c r="A256" s="2">
        <v>251</v>
      </c>
      <c r="B256" s="3" t="s">
        <v>274</v>
      </c>
      <c r="C256" s="3" t="s">
        <v>275</v>
      </c>
      <c r="D256" s="6">
        <v>27000</v>
      </c>
      <c r="E256" s="5">
        <v>27000</v>
      </c>
    </row>
    <row r="257" spans="1:5" s="1" customFormat="1" ht="16.5" customHeight="1">
      <c r="A257" s="2">
        <v>252</v>
      </c>
      <c r="B257" s="3" t="s">
        <v>274</v>
      </c>
      <c r="C257" s="3" t="s">
        <v>276</v>
      </c>
      <c r="D257" s="6">
        <v>800</v>
      </c>
      <c r="E257" s="5">
        <v>800</v>
      </c>
    </row>
    <row r="258" spans="1:5" s="1" customFormat="1" ht="16.5" customHeight="1">
      <c r="A258" s="2">
        <v>253</v>
      </c>
      <c r="B258" s="3" t="s">
        <v>274</v>
      </c>
      <c r="C258" s="3" t="s">
        <v>203</v>
      </c>
      <c r="D258" s="6">
        <f>11700+329</f>
        <v>12029</v>
      </c>
      <c r="E258" s="5">
        <v>11934.9205</v>
      </c>
    </row>
    <row r="259" spans="1:5" s="1" customFormat="1" ht="16.5" customHeight="1">
      <c r="A259" s="2">
        <v>254</v>
      </c>
      <c r="B259" s="3" t="s">
        <v>274</v>
      </c>
      <c r="C259" s="9" t="s">
        <v>220</v>
      </c>
      <c r="D259" s="6">
        <v>59.71</v>
      </c>
      <c r="E259" s="5">
        <v>59.71</v>
      </c>
    </row>
    <row r="260" spans="1:5" s="1" customFormat="1" ht="16.5" customHeight="1">
      <c r="A260" s="2">
        <v>255</v>
      </c>
      <c r="B260" s="3" t="s">
        <v>274</v>
      </c>
      <c r="C260" s="9" t="s">
        <v>182</v>
      </c>
      <c r="D260" s="6">
        <f>8302.2+1752+792.3</f>
        <v>10846.5</v>
      </c>
      <c r="E260" s="5">
        <v>10846.5</v>
      </c>
    </row>
    <row r="261" spans="1:5" s="1" customFormat="1" ht="16.5" customHeight="1">
      <c r="A261" s="2">
        <v>256</v>
      </c>
      <c r="B261" s="3" t="s">
        <v>274</v>
      </c>
      <c r="C261" s="9" t="s">
        <v>246</v>
      </c>
      <c r="D261" s="6">
        <v>8340</v>
      </c>
      <c r="E261" s="5">
        <v>8337.8965000000007</v>
      </c>
    </row>
    <row r="262" spans="1:5" s="1" customFormat="1" ht="16.5" customHeight="1">
      <c r="A262" s="2">
        <v>257</v>
      </c>
      <c r="B262" s="3" t="s">
        <v>274</v>
      </c>
      <c r="C262" s="9" t="s">
        <v>265</v>
      </c>
      <c r="D262" s="6">
        <v>1530</v>
      </c>
      <c r="E262" s="5">
        <v>1530</v>
      </c>
    </row>
    <row r="263" spans="1:5" s="1" customFormat="1" ht="16.5" customHeight="1">
      <c r="A263" s="2">
        <v>258</v>
      </c>
      <c r="B263" s="3" t="s">
        <v>274</v>
      </c>
      <c r="C263" s="9" t="s">
        <v>215</v>
      </c>
      <c r="D263" s="6">
        <v>217</v>
      </c>
      <c r="E263" s="5">
        <v>217</v>
      </c>
    </row>
    <row r="264" spans="1:5" s="1" customFormat="1" ht="16.5" customHeight="1">
      <c r="A264" s="2">
        <v>259</v>
      </c>
      <c r="B264" s="3" t="s">
        <v>274</v>
      </c>
      <c r="C264" s="9" t="s">
        <v>214</v>
      </c>
      <c r="D264" s="6">
        <v>85</v>
      </c>
      <c r="E264" s="5">
        <v>85</v>
      </c>
    </row>
    <row r="265" spans="1:5" s="1" customFormat="1" ht="16.5" customHeight="1">
      <c r="A265" s="2">
        <v>260</v>
      </c>
      <c r="B265" s="3" t="s">
        <v>274</v>
      </c>
      <c r="C265" s="9" t="s">
        <v>248</v>
      </c>
      <c r="D265" s="6">
        <v>1252</v>
      </c>
      <c r="E265" s="5">
        <v>1252</v>
      </c>
    </row>
    <row r="266" spans="1:5" s="1" customFormat="1" ht="16.5" customHeight="1">
      <c r="A266" s="2">
        <v>261</v>
      </c>
      <c r="B266" s="3" t="s">
        <v>274</v>
      </c>
      <c r="C266" s="9" t="s">
        <v>277</v>
      </c>
      <c r="D266" s="6">
        <v>6</v>
      </c>
      <c r="E266" s="5">
        <v>5.3103720000000001</v>
      </c>
    </row>
    <row r="267" spans="1:5" s="1" customFormat="1" ht="16.5" customHeight="1">
      <c r="A267" s="2">
        <v>262</v>
      </c>
      <c r="B267" s="3" t="s">
        <v>278</v>
      </c>
      <c r="C267" s="9" t="s">
        <v>279</v>
      </c>
      <c r="D267" s="6">
        <v>4130</v>
      </c>
      <c r="E267" s="5">
        <v>4130</v>
      </c>
    </row>
    <row r="268" spans="1:5" s="1" customFormat="1" ht="16.5" customHeight="1">
      <c r="A268" s="2">
        <v>263</v>
      </c>
      <c r="B268" s="3" t="s">
        <v>280</v>
      </c>
      <c r="C268" s="3" t="s">
        <v>205</v>
      </c>
      <c r="D268" s="6">
        <f>549+3</f>
        <v>552</v>
      </c>
      <c r="E268" s="12">
        <v>552</v>
      </c>
    </row>
    <row r="269" spans="1:5" s="1" customFormat="1" ht="16.5" customHeight="1">
      <c r="A269" s="2">
        <v>264</v>
      </c>
      <c r="B269" s="3" t="s">
        <v>280</v>
      </c>
      <c r="C269" s="9" t="s">
        <v>281</v>
      </c>
      <c r="D269" s="6">
        <f>11+194</f>
        <v>205</v>
      </c>
      <c r="E269" s="5">
        <v>205</v>
      </c>
    </row>
    <row r="270" spans="1:5" s="1" customFormat="1" ht="16.5" customHeight="1">
      <c r="A270" s="2">
        <v>265</v>
      </c>
      <c r="B270" s="3" t="s">
        <v>280</v>
      </c>
      <c r="C270" s="9" t="s">
        <v>282</v>
      </c>
      <c r="D270" s="6">
        <v>9000</v>
      </c>
      <c r="E270" s="5">
        <v>9000</v>
      </c>
    </row>
    <row r="271" spans="1:5" s="1" customFormat="1" ht="16.5" customHeight="1">
      <c r="A271" s="2">
        <v>266</v>
      </c>
      <c r="B271" s="3" t="s">
        <v>280</v>
      </c>
      <c r="C271" s="9" t="s">
        <v>283</v>
      </c>
      <c r="D271" s="6">
        <f>3000+5531</f>
        <v>8531</v>
      </c>
      <c r="E271" s="5">
        <v>8531</v>
      </c>
    </row>
    <row r="272" spans="1:5" s="1" customFormat="1" ht="16.5" customHeight="1">
      <c r="A272" s="2">
        <v>267</v>
      </c>
      <c r="B272" s="3" t="s">
        <v>280</v>
      </c>
      <c r="C272" s="9" t="s">
        <v>204</v>
      </c>
      <c r="D272" s="6">
        <f>8748.9+130.50424</f>
        <v>8879.4042399999998</v>
      </c>
      <c r="E272" s="5">
        <v>8873.5088859999996</v>
      </c>
    </row>
    <row r="273" spans="1:5" s="1" customFormat="1" ht="16.5" customHeight="1">
      <c r="A273" s="2">
        <v>268</v>
      </c>
      <c r="B273" s="3" t="s">
        <v>280</v>
      </c>
      <c r="C273" s="9" t="s">
        <v>220</v>
      </c>
      <c r="D273" s="6">
        <v>247.9</v>
      </c>
      <c r="E273" s="5">
        <v>247.9</v>
      </c>
    </row>
    <row r="274" spans="1:5" s="1" customFormat="1" ht="16.5" customHeight="1">
      <c r="A274" s="2">
        <v>269</v>
      </c>
      <c r="B274" s="3" t="s">
        <v>280</v>
      </c>
      <c r="C274" s="9" t="s">
        <v>206</v>
      </c>
      <c r="D274" s="6">
        <f>28+21</f>
        <v>49</v>
      </c>
      <c r="E274" s="5">
        <v>48.89096</v>
      </c>
    </row>
    <row r="275" spans="1:5" s="1" customFormat="1" ht="16.5" customHeight="1">
      <c r="A275" s="2">
        <v>270</v>
      </c>
      <c r="B275" s="3" t="s">
        <v>280</v>
      </c>
      <c r="C275" s="9" t="s">
        <v>186</v>
      </c>
      <c r="D275" s="6">
        <v>800</v>
      </c>
      <c r="E275" s="5">
        <v>770.28219999999999</v>
      </c>
    </row>
    <row r="276" spans="1:5" s="1" customFormat="1" ht="16.5" customHeight="1">
      <c r="A276" s="2">
        <v>271</v>
      </c>
      <c r="B276" s="3" t="s">
        <v>280</v>
      </c>
      <c r="C276" s="9" t="s">
        <v>215</v>
      </c>
      <c r="D276" s="6">
        <v>600</v>
      </c>
      <c r="E276" s="5">
        <v>600</v>
      </c>
    </row>
    <row r="277" spans="1:5" s="1" customFormat="1" ht="16.5" customHeight="1">
      <c r="A277" s="2">
        <v>272</v>
      </c>
      <c r="B277" s="3" t="s">
        <v>280</v>
      </c>
      <c r="C277" s="3" t="s">
        <v>214</v>
      </c>
      <c r="D277" s="6">
        <v>216.001564</v>
      </c>
      <c r="E277" s="12">
        <v>212.199018</v>
      </c>
    </row>
    <row r="278" spans="1:5" s="1" customFormat="1" ht="16.5" customHeight="1">
      <c r="A278" s="2">
        <v>273</v>
      </c>
      <c r="B278" s="3" t="s">
        <v>280</v>
      </c>
      <c r="C278" s="3" t="s">
        <v>265</v>
      </c>
      <c r="D278" s="6">
        <v>735</v>
      </c>
      <c r="E278" s="12">
        <v>735</v>
      </c>
    </row>
    <row r="279" spans="1:5" s="1" customFormat="1" ht="16.5" customHeight="1">
      <c r="A279" s="2">
        <v>274</v>
      </c>
      <c r="B279" s="3" t="s">
        <v>280</v>
      </c>
      <c r="C279" s="3" t="s">
        <v>284</v>
      </c>
      <c r="D279" s="6">
        <v>380</v>
      </c>
      <c r="E279" s="5">
        <v>195.3886</v>
      </c>
    </row>
    <row r="280" spans="1:5" s="1" customFormat="1" ht="16.5" customHeight="1">
      <c r="A280" s="2">
        <v>275</v>
      </c>
      <c r="B280" s="3" t="s">
        <v>280</v>
      </c>
      <c r="C280" s="3" t="s">
        <v>248</v>
      </c>
      <c r="D280" s="6">
        <v>1538</v>
      </c>
      <c r="E280" s="5">
        <v>1491.4081200000001</v>
      </c>
    </row>
    <row r="281" spans="1:5" s="1" customFormat="1" ht="16.5" customHeight="1">
      <c r="A281" s="2">
        <v>276</v>
      </c>
      <c r="B281" s="3" t="s">
        <v>280</v>
      </c>
      <c r="C281" s="3" t="s">
        <v>256</v>
      </c>
      <c r="D281" s="6">
        <v>90</v>
      </c>
      <c r="E281" s="5">
        <v>90</v>
      </c>
    </row>
    <row r="282" spans="1:5" s="1" customFormat="1" ht="16.5" customHeight="1">
      <c r="A282" s="2">
        <v>277</v>
      </c>
      <c r="B282" s="3" t="s">
        <v>285</v>
      </c>
      <c r="C282" s="3" t="s">
        <v>286</v>
      </c>
      <c r="D282" s="6">
        <f>1470+243</f>
        <v>1713</v>
      </c>
      <c r="E282" s="5">
        <v>1713</v>
      </c>
    </row>
    <row r="283" spans="1:5" s="1" customFormat="1" ht="16.5" customHeight="1">
      <c r="A283" s="2">
        <v>278</v>
      </c>
      <c r="B283" s="3" t="s">
        <v>287</v>
      </c>
      <c r="C283" s="3" t="s">
        <v>288</v>
      </c>
      <c r="D283" s="6">
        <f>3500+4799</f>
        <v>8299</v>
      </c>
      <c r="E283" s="5">
        <v>8299</v>
      </c>
    </row>
    <row r="284" spans="1:5" s="1" customFormat="1" ht="16.5" customHeight="1">
      <c r="A284" s="2">
        <v>279</v>
      </c>
      <c r="B284" s="3" t="s">
        <v>289</v>
      </c>
      <c r="C284" s="3" t="s">
        <v>290</v>
      </c>
      <c r="D284" s="6">
        <v>6000</v>
      </c>
      <c r="E284" s="5">
        <v>6000</v>
      </c>
    </row>
    <row r="285" spans="1:5" s="1" customFormat="1" ht="16.5" customHeight="1">
      <c r="A285" s="2">
        <v>280</v>
      </c>
      <c r="B285" s="3" t="s">
        <v>289</v>
      </c>
      <c r="C285" s="3" t="s">
        <v>291</v>
      </c>
      <c r="D285" s="6">
        <v>982</v>
      </c>
      <c r="E285" s="5">
        <v>960.079882</v>
      </c>
    </row>
    <row r="286" spans="1:5" s="1" customFormat="1" ht="16.5" customHeight="1">
      <c r="A286" s="2">
        <v>281</v>
      </c>
      <c r="B286" s="3" t="s">
        <v>289</v>
      </c>
      <c r="C286" s="9" t="s">
        <v>292</v>
      </c>
      <c r="D286" s="6">
        <v>9000</v>
      </c>
      <c r="E286" s="5">
        <v>9000</v>
      </c>
    </row>
    <row r="287" spans="1:5" s="1" customFormat="1" ht="16.5" customHeight="1">
      <c r="A287" s="2">
        <v>282</v>
      </c>
      <c r="B287" s="3" t="s">
        <v>289</v>
      </c>
      <c r="C287" s="3" t="s">
        <v>293</v>
      </c>
      <c r="D287" s="6">
        <v>39116</v>
      </c>
      <c r="E287" s="5">
        <v>39116</v>
      </c>
    </row>
    <row r="288" spans="1:5" s="1" customFormat="1" ht="16.5" customHeight="1">
      <c r="A288" s="2">
        <v>283</v>
      </c>
      <c r="B288" s="3" t="s">
        <v>289</v>
      </c>
      <c r="C288" s="3" t="s">
        <v>294</v>
      </c>
      <c r="D288" s="6">
        <v>47699</v>
      </c>
      <c r="E288" s="5">
        <v>47699</v>
      </c>
    </row>
    <row r="289" spans="1:5" s="1" customFormat="1" ht="16.5" customHeight="1">
      <c r="A289" s="2">
        <v>284</v>
      </c>
      <c r="B289" s="3" t="s">
        <v>289</v>
      </c>
      <c r="C289" s="3" t="s">
        <v>295</v>
      </c>
      <c r="D289" s="6">
        <v>1125</v>
      </c>
      <c r="E289" s="5">
        <v>1125</v>
      </c>
    </row>
    <row r="290" spans="1:5" s="1" customFormat="1" ht="16.5" customHeight="1">
      <c r="A290" s="2">
        <v>285</v>
      </c>
      <c r="B290" s="3" t="s">
        <v>296</v>
      </c>
      <c r="C290" s="3" t="s">
        <v>297</v>
      </c>
      <c r="D290" s="6">
        <v>456</v>
      </c>
      <c r="E290" s="5">
        <v>451.12819999999999</v>
      </c>
    </row>
    <row r="291" spans="1:5" s="1" customFormat="1" ht="16.5" customHeight="1">
      <c r="A291" s="2">
        <v>286</v>
      </c>
      <c r="B291" s="3" t="s">
        <v>289</v>
      </c>
      <c r="C291" s="3" t="s">
        <v>298</v>
      </c>
      <c r="D291" s="6">
        <v>370</v>
      </c>
      <c r="E291" s="5">
        <v>357.93290000000002</v>
      </c>
    </row>
    <row r="292" spans="1:5" s="1" customFormat="1" ht="16.5" customHeight="1">
      <c r="A292" s="2">
        <v>287</v>
      </c>
      <c r="B292" s="3" t="s">
        <v>296</v>
      </c>
      <c r="C292" s="3" t="s">
        <v>299</v>
      </c>
      <c r="D292" s="6">
        <v>382</v>
      </c>
      <c r="E292" s="5">
        <v>333.89819999999997</v>
      </c>
    </row>
    <row r="293" spans="1:5" s="1" customFormat="1" ht="16.5" customHeight="1">
      <c r="A293" s="2">
        <v>288</v>
      </c>
      <c r="B293" s="3" t="s">
        <v>300</v>
      </c>
      <c r="C293" s="3" t="s">
        <v>301</v>
      </c>
      <c r="D293" s="6">
        <v>240</v>
      </c>
      <c r="E293" s="5">
        <v>240</v>
      </c>
    </row>
    <row r="294" spans="1:5" s="1" customFormat="1" ht="16.5" customHeight="1">
      <c r="A294" s="2">
        <v>289</v>
      </c>
      <c r="B294" s="3" t="s">
        <v>300</v>
      </c>
      <c r="C294" s="3" t="s">
        <v>302</v>
      </c>
      <c r="D294" s="6">
        <v>196</v>
      </c>
      <c r="E294" s="5">
        <v>195.99982</v>
      </c>
    </row>
    <row r="295" spans="1:5" s="1" customFormat="1" ht="16.5" customHeight="1">
      <c r="A295" s="2">
        <v>290</v>
      </c>
      <c r="B295" s="3" t="s">
        <v>303</v>
      </c>
      <c r="C295" s="3" t="s">
        <v>304</v>
      </c>
      <c r="D295" s="6">
        <v>1301.4624800000001</v>
      </c>
      <c r="E295" s="5">
        <v>1301.4624799999999</v>
      </c>
    </row>
    <row r="296" spans="1:5" s="1" customFormat="1" ht="16.5" customHeight="1">
      <c r="A296" s="2">
        <v>291</v>
      </c>
      <c r="B296" s="3" t="s">
        <v>305</v>
      </c>
      <c r="C296" s="3" t="s">
        <v>306</v>
      </c>
      <c r="D296" s="6">
        <v>38.899999999999991</v>
      </c>
      <c r="E296" s="5">
        <v>38.9</v>
      </c>
    </row>
    <row r="297" spans="1:5" s="1" customFormat="1" ht="16.5" customHeight="1">
      <c r="A297" s="2">
        <v>292</v>
      </c>
      <c r="B297" s="3" t="s">
        <v>305</v>
      </c>
      <c r="C297" s="3" t="s">
        <v>307</v>
      </c>
      <c r="D297" s="6">
        <v>19.28</v>
      </c>
      <c r="E297" s="5">
        <v>19.28</v>
      </c>
    </row>
    <row r="298" spans="1:5" s="1" customFormat="1" ht="16.5" customHeight="1">
      <c r="A298" s="2">
        <v>293</v>
      </c>
      <c r="B298" s="3" t="s">
        <v>305</v>
      </c>
      <c r="C298" s="3" t="s">
        <v>308</v>
      </c>
      <c r="D298" s="6">
        <v>252.28956600000001</v>
      </c>
      <c r="E298" s="5">
        <v>252.28956600000001</v>
      </c>
    </row>
    <row r="299" spans="1:5" s="1" customFormat="1" ht="16.5" customHeight="1">
      <c r="A299" s="2">
        <v>294</v>
      </c>
      <c r="B299" s="3" t="s">
        <v>309</v>
      </c>
      <c r="C299" s="3" t="s">
        <v>310</v>
      </c>
      <c r="D299" s="6">
        <v>9.1999999999999993</v>
      </c>
      <c r="E299" s="5">
        <v>9.1999999999999993</v>
      </c>
    </row>
    <row r="300" spans="1:5" s="1" customFormat="1" ht="16.5" customHeight="1">
      <c r="A300" s="2">
        <v>295</v>
      </c>
      <c r="B300" s="3" t="s">
        <v>309</v>
      </c>
      <c r="C300" s="3" t="s">
        <v>311</v>
      </c>
      <c r="D300" s="6">
        <v>288.8</v>
      </c>
      <c r="E300" s="5">
        <v>288.8</v>
      </c>
    </row>
    <row r="301" spans="1:5" s="1" customFormat="1" ht="16.5" customHeight="1">
      <c r="A301" s="2">
        <v>296</v>
      </c>
      <c r="B301" s="3" t="s">
        <v>312</v>
      </c>
      <c r="C301" s="3" t="s">
        <v>313</v>
      </c>
      <c r="D301" s="6">
        <v>38.4</v>
      </c>
      <c r="E301" s="5">
        <v>38.4</v>
      </c>
    </row>
    <row r="302" spans="1:5" s="1" customFormat="1" ht="16.5" customHeight="1">
      <c r="A302" s="2">
        <v>297</v>
      </c>
      <c r="B302" s="3" t="s">
        <v>309</v>
      </c>
      <c r="C302" s="3" t="s">
        <v>314</v>
      </c>
      <c r="D302" s="6">
        <v>9.1999999999999993</v>
      </c>
      <c r="E302" s="5">
        <v>9.1999999999999993</v>
      </c>
    </row>
    <row r="303" spans="1:5" s="1" customFormat="1" ht="16.5" customHeight="1">
      <c r="A303" s="2">
        <v>298</v>
      </c>
      <c r="B303" s="3" t="s">
        <v>315</v>
      </c>
      <c r="C303" s="3" t="s">
        <v>316</v>
      </c>
      <c r="D303" s="6">
        <v>129.5</v>
      </c>
      <c r="E303" s="5">
        <v>122.0219551</v>
      </c>
    </row>
    <row r="304" spans="1:5" s="1" customFormat="1" ht="16.5" customHeight="1">
      <c r="A304" s="2">
        <v>299</v>
      </c>
      <c r="B304" s="3" t="s">
        <v>315</v>
      </c>
      <c r="C304" s="3" t="s">
        <v>317</v>
      </c>
      <c r="D304" s="6">
        <f>300+700</f>
        <v>1000</v>
      </c>
      <c r="E304" s="5">
        <v>855.35699999999997</v>
      </c>
    </row>
    <row r="305" spans="1:5" s="1" customFormat="1" ht="16.5" customHeight="1">
      <c r="A305" s="2">
        <v>300</v>
      </c>
      <c r="B305" s="3" t="s">
        <v>318</v>
      </c>
      <c r="C305" s="3" t="s">
        <v>319</v>
      </c>
      <c r="D305" s="6">
        <v>8892.6551479999998</v>
      </c>
      <c r="E305" s="5">
        <v>8760.1070020000006</v>
      </c>
    </row>
    <row r="306" spans="1:5" s="1" customFormat="1" ht="16.5" customHeight="1">
      <c r="A306" s="2">
        <v>301</v>
      </c>
      <c r="B306" s="3" t="s">
        <v>320</v>
      </c>
      <c r="C306" s="3" t="s">
        <v>321</v>
      </c>
      <c r="D306" s="6">
        <v>450.56999999999994</v>
      </c>
      <c r="E306" s="5">
        <v>429.60500000000002</v>
      </c>
    </row>
    <row r="307" spans="1:5" s="1" customFormat="1" ht="16.5" customHeight="1">
      <c r="A307" s="2">
        <v>302</v>
      </c>
      <c r="B307" s="3" t="s">
        <v>320</v>
      </c>
      <c r="C307" s="3" t="s">
        <v>322</v>
      </c>
      <c r="D307" s="6">
        <v>90.96</v>
      </c>
      <c r="E307" s="5">
        <v>90.96</v>
      </c>
    </row>
    <row r="308" spans="1:5" s="1" customFormat="1" ht="16.5" customHeight="1">
      <c r="A308" s="2">
        <v>303</v>
      </c>
      <c r="B308" s="3" t="s">
        <v>320</v>
      </c>
      <c r="C308" s="3" t="s">
        <v>323</v>
      </c>
      <c r="D308" s="6">
        <v>512.70979999999997</v>
      </c>
      <c r="E308" s="5">
        <v>487.44749999999999</v>
      </c>
    </row>
    <row r="309" spans="1:5" s="1" customFormat="1" ht="16.5" customHeight="1">
      <c r="A309" s="2">
        <v>304</v>
      </c>
      <c r="B309" s="3" t="s">
        <v>318</v>
      </c>
      <c r="C309" s="3" t="s">
        <v>324</v>
      </c>
      <c r="D309" s="6">
        <v>150.36000000000001</v>
      </c>
      <c r="E309" s="5">
        <v>149.13216700000001</v>
      </c>
    </row>
    <row r="310" spans="1:5" s="1" customFormat="1" ht="16.5" customHeight="1">
      <c r="A310" s="2">
        <v>305</v>
      </c>
      <c r="B310" s="3" t="s">
        <v>318</v>
      </c>
      <c r="C310" s="3" t="s">
        <v>325</v>
      </c>
      <c r="D310" s="6">
        <v>30</v>
      </c>
      <c r="E310" s="5">
        <v>20.544059000000001</v>
      </c>
    </row>
    <row r="311" spans="1:5" s="1" customFormat="1" ht="16.5" customHeight="1">
      <c r="A311" s="2">
        <v>306</v>
      </c>
      <c r="B311" s="3" t="s">
        <v>318</v>
      </c>
      <c r="C311" s="3" t="s">
        <v>326</v>
      </c>
      <c r="D311" s="6">
        <v>12</v>
      </c>
      <c r="E311" s="5">
        <v>11.954000000000001</v>
      </c>
    </row>
    <row r="312" spans="1:5" s="1" customFormat="1" ht="16.5" customHeight="1">
      <c r="A312" s="2">
        <v>307</v>
      </c>
      <c r="B312" s="3" t="s">
        <v>320</v>
      </c>
      <c r="C312" s="3" t="s">
        <v>327</v>
      </c>
      <c r="D312" s="6">
        <v>56.4</v>
      </c>
      <c r="E312" s="5">
        <v>54.59</v>
      </c>
    </row>
    <row r="313" spans="1:5" s="1" customFormat="1" ht="16.5" customHeight="1">
      <c r="A313" s="2">
        <v>308</v>
      </c>
      <c r="B313" s="3" t="s">
        <v>320</v>
      </c>
      <c r="C313" s="3" t="s">
        <v>328</v>
      </c>
      <c r="D313" s="6">
        <v>34.409999999999997</v>
      </c>
      <c r="E313" s="5">
        <v>33.973300000000002</v>
      </c>
    </row>
    <row r="314" spans="1:5" s="1" customFormat="1" ht="16.5" customHeight="1">
      <c r="A314" s="2">
        <v>309</v>
      </c>
      <c r="B314" s="3" t="s">
        <v>320</v>
      </c>
      <c r="C314" s="3" t="s">
        <v>329</v>
      </c>
      <c r="D314" s="6">
        <v>74.5</v>
      </c>
      <c r="E314" s="5">
        <v>73.8</v>
      </c>
    </row>
    <row r="315" spans="1:5" s="1" customFormat="1" ht="16.5" customHeight="1">
      <c r="A315" s="2">
        <v>310</v>
      </c>
      <c r="B315" s="3" t="s">
        <v>320</v>
      </c>
      <c r="C315" s="3" t="s">
        <v>330</v>
      </c>
      <c r="D315" s="6">
        <v>125.16</v>
      </c>
      <c r="E315" s="5">
        <v>125.16</v>
      </c>
    </row>
    <row r="316" spans="1:5" s="1" customFormat="1" ht="16.5" customHeight="1">
      <c r="A316" s="2">
        <v>311</v>
      </c>
      <c r="B316" s="3" t="s">
        <v>320</v>
      </c>
      <c r="C316" s="3" t="s">
        <v>331</v>
      </c>
      <c r="D316" s="6">
        <v>970.39269999999988</v>
      </c>
      <c r="E316" s="5">
        <v>901.11096599999996</v>
      </c>
    </row>
    <row r="317" spans="1:5" s="1" customFormat="1" ht="16.5" customHeight="1">
      <c r="A317" s="2">
        <v>312</v>
      </c>
      <c r="B317" s="3" t="s">
        <v>320</v>
      </c>
      <c r="C317" s="3" t="s">
        <v>332</v>
      </c>
      <c r="D317" s="6">
        <v>251.723736</v>
      </c>
      <c r="E317" s="5">
        <v>215.489023</v>
      </c>
    </row>
    <row r="318" spans="1:5" s="1" customFormat="1" ht="16.5" customHeight="1">
      <c r="A318" s="2">
        <v>313</v>
      </c>
      <c r="B318" s="3" t="s">
        <v>320</v>
      </c>
      <c r="C318" s="3" t="s">
        <v>333</v>
      </c>
      <c r="D318" s="6">
        <v>2833.8202200000001</v>
      </c>
      <c r="E318" s="5">
        <v>2833.8202200000001</v>
      </c>
    </row>
    <row r="319" spans="1:5" s="1" customFormat="1" ht="16.5" customHeight="1">
      <c r="A319" s="2">
        <v>314</v>
      </c>
      <c r="B319" s="3" t="s">
        <v>318</v>
      </c>
      <c r="C319" s="3" t="s">
        <v>334</v>
      </c>
      <c r="D319" s="6">
        <v>49.999999999999993</v>
      </c>
      <c r="E319" s="5">
        <v>45.09</v>
      </c>
    </row>
    <row r="320" spans="1:5" s="1" customFormat="1" ht="16.5" customHeight="1">
      <c r="A320" s="2">
        <v>315</v>
      </c>
      <c r="B320" s="3" t="s">
        <v>335</v>
      </c>
      <c r="C320" s="3" t="s">
        <v>336</v>
      </c>
      <c r="D320" s="6">
        <v>369.31189599999999</v>
      </c>
      <c r="E320" s="5">
        <v>365.19682</v>
      </c>
    </row>
    <row r="321" spans="1:5" s="1" customFormat="1" ht="16.5" customHeight="1">
      <c r="A321" s="2">
        <v>316</v>
      </c>
      <c r="B321" s="3" t="s">
        <v>337</v>
      </c>
      <c r="C321" s="3" t="s">
        <v>338</v>
      </c>
      <c r="D321" s="6">
        <v>397</v>
      </c>
      <c r="E321" s="5">
        <v>396.14003500000001</v>
      </c>
    </row>
    <row r="322" spans="1:5" s="1" customFormat="1" ht="16.5" customHeight="1">
      <c r="A322" s="2">
        <v>317</v>
      </c>
      <c r="B322" s="3" t="s">
        <v>337</v>
      </c>
      <c r="C322" s="3" t="s">
        <v>202</v>
      </c>
      <c r="D322" s="6">
        <v>188</v>
      </c>
      <c r="E322" s="5">
        <v>188</v>
      </c>
    </row>
    <row r="323" spans="1:5" s="1" customFormat="1" ht="16.5" customHeight="1">
      <c r="A323" s="2">
        <v>318</v>
      </c>
      <c r="B323" s="3" t="s">
        <v>339</v>
      </c>
      <c r="C323" s="3" t="s">
        <v>340</v>
      </c>
      <c r="D323" s="6">
        <v>2310.0679770000002</v>
      </c>
      <c r="E323" s="5">
        <v>2309.1079770000001</v>
      </c>
    </row>
    <row r="324" spans="1:5" s="1" customFormat="1" ht="16.5" customHeight="1">
      <c r="A324" s="2">
        <v>319</v>
      </c>
      <c r="B324" s="3" t="s">
        <v>339</v>
      </c>
      <c r="C324" s="3" t="s">
        <v>341</v>
      </c>
      <c r="D324" s="6">
        <v>769.19999999999993</v>
      </c>
      <c r="E324" s="5">
        <v>769.2</v>
      </c>
    </row>
    <row r="325" spans="1:5" s="1" customFormat="1" ht="16.5" customHeight="1">
      <c r="A325" s="2">
        <v>320</v>
      </c>
      <c r="B325" s="3" t="s">
        <v>342</v>
      </c>
      <c r="C325" s="3" t="s">
        <v>343</v>
      </c>
      <c r="D325" s="6">
        <v>9.7680000000000007</v>
      </c>
      <c r="E325" s="5">
        <v>9.7680000000000007</v>
      </c>
    </row>
    <row r="326" spans="1:5" s="1" customFormat="1" ht="16.5" customHeight="1">
      <c r="A326" s="2">
        <v>321</v>
      </c>
      <c r="B326" s="3" t="s">
        <v>342</v>
      </c>
      <c r="C326" s="3" t="s">
        <v>344</v>
      </c>
      <c r="D326" s="6">
        <v>198.88928799999999</v>
      </c>
      <c r="E326" s="12">
        <v>116.4</v>
      </c>
    </row>
    <row r="327" spans="1:5" s="1" customFormat="1" ht="16.5" customHeight="1">
      <c r="A327" s="2">
        <v>322</v>
      </c>
      <c r="B327" s="3" t="s">
        <v>342</v>
      </c>
      <c r="C327" s="3" t="s">
        <v>345</v>
      </c>
      <c r="D327" s="6">
        <v>195.61</v>
      </c>
      <c r="E327" s="12">
        <v>195.09800000000001</v>
      </c>
    </row>
    <row r="328" spans="1:5" s="1" customFormat="1" ht="16.5" customHeight="1">
      <c r="A328" s="2">
        <v>323</v>
      </c>
      <c r="B328" s="3" t="s">
        <v>342</v>
      </c>
      <c r="C328" s="3" t="s">
        <v>346</v>
      </c>
      <c r="D328" s="6">
        <v>23.53</v>
      </c>
      <c r="E328" s="5">
        <v>23.53</v>
      </c>
    </row>
    <row r="329" spans="1:5" s="1" customFormat="1" ht="16.5" customHeight="1">
      <c r="A329" s="2">
        <v>324</v>
      </c>
      <c r="B329" s="3" t="s">
        <v>347</v>
      </c>
      <c r="C329" s="3" t="s">
        <v>348</v>
      </c>
      <c r="D329" s="6">
        <v>19.287999999999982</v>
      </c>
      <c r="E329" s="5">
        <v>17.970618999999999</v>
      </c>
    </row>
    <row r="330" spans="1:5" s="1" customFormat="1" ht="16.5" customHeight="1">
      <c r="A330" s="2">
        <v>325</v>
      </c>
      <c r="B330" s="3" t="s">
        <v>342</v>
      </c>
      <c r="C330" s="3" t="s">
        <v>349</v>
      </c>
      <c r="D330" s="6">
        <v>91.866900000000015</v>
      </c>
      <c r="E330" s="5">
        <v>41.262900000000002</v>
      </c>
    </row>
    <row r="331" spans="1:5" s="1" customFormat="1" ht="16.5" customHeight="1">
      <c r="A331" s="2">
        <v>326</v>
      </c>
      <c r="B331" s="3" t="s">
        <v>342</v>
      </c>
      <c r="C331" s="3" t="s">
        <v>350</v>
      </c>
      <c r="D331" s="6">
        <v>17.350000000000001</v>
      </c>
      <c r="E331" s="5">
        <v>17.350000000000001</v>
      </c>
    </row>
    <row r="332" spans="1:5" s="1" customFormat="1" ht="16.5" customHeight="1">
      <c r="A332" s="2">
        <v>327</v>
      </c>
      <c r="B332" s="3" t="s">
        <v>342</v>
      </c>
      <c r="C332" s="3" t="s">
        <v>351</v>
      </c>
      <c r="D332" s="6">
        <v>27.7516</v>
      </c>
      <c r="E332" s="5">
        <v>27.7516</v>
      </c>
    </row>
    <row r="333" spans="1:5" s="1" customFormat="1" ht="16.5" customHeight="1">
      <c r="A333" s="2">
        <v>328</v>
      </c>
      <c r="B333" s="3" t="s">
        <v>347</v>
      </c>
      <c r="C333" s="9" t="s">
        <v>352</v>
      </c>
      <c r="D333" s="6">
        <v>51.74</v>
      </c>
      <c r="E333" s="5">
        <v>51.74</v>
      </c>
    </row>
    <row r="334" spans="1:5" s="1" customFormat="1" ht="16.5" customHeight="1">
      <c r="A334" s="2">
        <v>329</v>
      </c>
      <c r="B334" s="13" t="s">
        <v>342</v>
      </c>
      <c r="C334" s="13" t="s">
        <v>353</v>
      </c>
      <c r="D334" s="11">
        <v>59.102699999999999</v>
      </c>
      <c r="E334" s="11">
        <v>59.102699999999999</v>
      </c>
    </row>
    <row r="335" spans="1:5" s="1" customFormat="1" ht="16.5" customHeight="1">
      <c r="A335" s="2">
        <v>330</v>
      </c>
      <c r="B335" s="13" t="s">
        <v>342</v>
      </c>
      <c r="C335" s="13" t="s">
        <v>354</v>
      </c>
      <c r="D335" s="11">
        <v>132.79299699999999</v>
      </c>
      <c r="E335" s="11">
        <v>86.934375000000003</v>
      </c>
    </row>
    <row r="336" spans="1:5" s="1" customFormat="1" ht="16.5" customHeight="1">
      <c r="A336" s="2">
        <v>331</v>
      </c>
      <c r="B336" s="13" t="s">
        <v>342</v>
      </c>
      <c r="C336" s="13" t="s">
        <v>355</v>
      </c>
      <c r="D336" s="11">
        <v>154</v>
      </c>
      <c r="E336" s="11">
        <v>87.6</v>
      </c>
    </row>
    <row r="337" spans="1:5" s="1" customFormat="1" ht="16.5" customHeight="1">
      <c r="A337" s="2">
        <v>332</v>
      </c>
      <c r="B337" s="13" t="s">
        <v>347</v>
      </c>
      <c r="C337" s="13" t="s">
        <v>356</v>
      </c>
      <c r="D337" s="11">
        <v>282.25350000000003</v>
      </c>
      <c r="E337" s="11">
        <v>109.01384</v>
      </c>
    </row>
    <row r="338" spans="1:5" s="1" customFormat="1" ht="16.5" customHeight="1">
      <c r="A338" s="2">
        <v>333</v>
      </c>
      <c r="B338" s="13" t="s">
        <v>342</v>
      </c>
      <c r="C338" s="13" t="s">
        <v>357</v>
      </c>
      <c r="D338" s="11">
        <v>340.77459999999996</v>
      </c>
      <c r="E338" s="11">
        <v>340.77460000000002</v>
      </c>
    </row>
    <row r="339" spans="1:5" s="1" customFormat="1" ht="16.5" customHeight="1">
      <c r="A339" s="2">
        <v>334</v>
      </c>
      <c r="B339" s="13" t="s">
        <v>342</v>
      </c>
      <c r="C339" s="13" t="s">
        <v>358</v>
      </c>
      <c r="D339" s="11">
        <v>30</v>
      </c>
      <c r="E339" s="11">
        <v>26.244689999999999</v>
      </c>
    </row>
    <row r="340" spans="1:5" s="1" customFormat="1" ht="16.5" customHeight="1">
      <c r="A340" s="2">
        <v>335</v>
      </c>
      <c r="B340" s="13" t="s">
        <v>342</v>
      </c>
      <c r="C340" s="13" t="s">
        <v>359</v>
      </c>
      <c r="D340" s="11">
        <v>66</v>
      </c>
      <c r="E340" s="11">
        <v>0</v>
      </c>
    </row>
    <row r="341" spans="1:5" s="1" customFormat="1" ht="16.5" customHeight="1">
      <c r="A341" s="2">
        <v>336</v>
      </c>
      <c r="B341" s="13" t="s">
        <v>342</v>
      </c>
      <c r="C341" s="13" t="s">
        <v>360</v>
      </c>
      <c r="D341" s="11">
        <v>24.98</v>
      </c>
      <c r="E341" s="11">
        <v>24.98</v>
      </c>
    </row>
    <row r="342" spans="1:5" s="1" customFormat="1" ht="16.5" customHeight="1">
      <c r="A342" s="2">
        <v>337</v>
      </c>
      <c r="B342" s="13" t="s">
        <v>342</v>
      </c>
      <c r="C342" s="13" t="s">
        <v>361</v>
      </c>
      <c r="D342" s="11">
        <v>10</v>
      </c>
      <c r="E342" s="11">
        <v>5.14201</v>
      </c>
    </row>
    <row r="343" spans="1:5" s="1" customFormat="1" ht="16.5" customHeight="1">
      <c r="A343" s="2">
        <v>338</v>
      </c>
      <c r="B343" s="3" t="s">
        <v>362</v>
      </c>
      <c r="C343" s="3" t="s">
        <v>363</v>
      </c>
      <c r="D343" s="6">
        <v>1129.4533650000001</v>
      </c>
      <c r="E343" s="5">
        <v>1128.5759519999999</v>
      </c>
    </row>
    <row r="344" spans="1:5" s="1" customFormat="1" ht="16.5" customHeight="1">
      <c r="A344" s="2">
        <v>339</v>
      </c>
      <c r="B344" s="3" t="s">
        <v>362</v>
      </c>
      <c r="C344" s="3" t="s">
        <v>364</v>
      </c>
      <c r="D344" s="6">
        <v>159.93451999999999</v>
      </c>
      <c r="E344" s="5">
        <v>159.93430000000001</v>
      </c>
    </row>
    <row r="345" spans="1:5" s="1" customFormat="1" ht="16.5" customHeight="1">
      <c r="A345" s="2">
        <v>340</v>
      </c>
      <c r="B345" s="3" t="s">
        <v>362</v>
      </c>
      <c r="C345" s="3" t="s">
        <v>365</v>
      </c>
      <c r="D345" s="6">
        <v>122.24872000000001</v>
      </c>
      <c r="E345" s="5">
        <v>122.24872000000001</v>
      </c>
    </row>
    <row r="346" spans="1:5" s="1" customFormat="1" ht="16.5" customHeight="1">
      <c r="A346" s="2">
        <v>341</v>
      </c>
      <c r="B346" s="3" t="s">
        <v>362</v>
      </c>
      <c r="C346" s="3" t="s">
        <v>366</v>
      </c>
      <c r="D346" s="6">
        <v>60</v>
      </c>
      <c r="E346" s="5">
        <v>59.8</v>
      </c>
    </row>
    <row r="347" spans="1:5" s="1" customFormat="1" ht="16.5" customHeight="1">
      <c r="A347" s="2">
        <v>342</v>
      </c>
      <c r="B347" s="3" t="s">
        <v>362</v>
      </c>
      <c r="C347" s="3" t="s">
        <v>367</v>
      </c>
      <c r="D347" s="6">
        <v>288.90502700000002</v>
      </c>
      <c r="E347" s="5">
        <v>278.36811599999999</v>
      </c>
    </row>
    <row r="348" spans="1:5" s="1" customFormat="1" ht="16.5" customHeight="1">
      <c r="A348" s="2">
        <v>343</v>
      </c>
      <c r="B348" s="3" t="s">
        <v>362</v>
      </c>
      <c r="C348" s="3" t="s">
        <v>368</v>
      </c>
      <c r="D348" s="6">
        <v>201.41411000000002</v>
      </c>
      <c r="E348" s="5">
        <v>194.12359799999999</v>
      </c>
    </row>
    <row r="349" spans="1:5" s="1" customFormat="1" ht="16.5" customHeight="1">
      <c r="A349" s="2">
        <v>344</v>
      </c>
      <c r="B349" s="3" t="s">
        <v>369</v>
      </c>
      <c r="C349" s="18" t="s">
        <v>370</v>
      </c>
      <c r="D349" s="4">
        <v>197.69560000000001</v>
      </c>
      <c r="E349" s="5">
        <v>196.06299999999999</v>
      </c>
    </row>
    <row r="350" spans="1:5" s="1" customFormat="1" ht="16.5" customHeight="1">
      <c r="A350" s="2">
        <v>345</v>
      </c>
      <c r="B350" s="3" t="s">
        <v>369</v>
      </c>
      <c r="C350" s="18" t="s">
        <v>371</v>
      </c>
      <c r="D350" s="4">
        <v>69.310100000000006</v>
      </c>
      <c r="E350" s="5">
        <v>68.69135</v>
      </c>
    </row>
    <row r="351" spans="1:5" s="1" customFormat="1" ht="16.5" customHeight="1">
      <c r="A351" s="2">
        <v>346</v>
      </c>
      <c r="B351" s="3" t="s">
        <v>372</v>
      </c>
      <c r="C351" s="3" t="s">
        <v>373</v>
      </c>
      <c r="D351" s="6">
        <v>994.86152000000004</v>
      </c>
      <c r="E351" s="5">
        <v>994.21245599999997</v>
      </c>
    </row>
    <row r="352" spans="1:5" s="1" customFormat="1" ht="16.5" customHeight="1">
      <c r="A352" s="2">
        <v>347</v>
      </c>
      <c r="B352" s="3" t="s">
        <v>372</v>
      </c>
      <c r="C352" s="3" t="s">
        <v>374</v>
      </c>
      <c r="D352" s="6">
        <v>561.20419600000002</v>
      </c>
      <c r="E352" s="5">
        <v>561.20419600000002</v>
      </c>
    </row>
    <row r="353" spans="1:5" s="1" customFormat="1" ht="16.5" customHeight="1">
      <c r="A353" s="2">
        <v>348</v>
      </c>
      <c r="B353" s="3" t="s">
        <v>372</v>
      </c>
      <c r="C353" s="3" t="s">
        <v>375</v>
      </c>
      <c r="D353" s="6">
        <v>98.494196000000002</v>
      </c>
      <c r="E353" s="5">
        <v>98.494196000000002</v>
      </c>
    </row>
    <row r="354" spans="1:5" s="1" customFormat="1" ht="16.5" customHeight="1">
      <c r="A354" s="2">
        <v>349</v>
      </c>
      <c r="B354" s="3" t="s">
        <v>376</v>
      </c>
      <c r="C354" s="3" t="s">
        <v>377</v>
      </c>
      <c r="D354" s="6">
        <v>1151.52</v>
      </c>
      <c r="E354" s="5">
        <v>1142.4610520000001</v>
      </c>
    </row>
    <row r="355" spans="1:5" s="1" customFormat="1" ht="16.5" customHeight="1">
      <c r="A355" s="2">
        <v>350</v>
      </c>
      <c r="B355" s="3" t="s">
        <v>376</v>
      </c>
      <c r="C355" s="3" t="s">
        <v>378</v>
      </c>
      <c r="D355" s="6">
        <v>775.08169799999996</v>
      </c>
      <c r="E355" s="5">
        <v>775.08169799999996</v>
      </c>
    </row>
    <row r="356" spans="1:5" s="1" customFormat="1" ht="16.5" customHeight="1">
      <c r="A356" s="2">
        <v>351</v>
      </c>
      <c r="B356" s="3" t="s">
        <v>379</v>
      </c>
      <c r="C356" s="3" t="s">
        <v>380</v>
      </c>
      <c r="D356" s="6">
        <v>620</v>
      </c>
      <c r="E356" s="5">
        <v>620</v>
      </c>
    </row>
    <row r="357" spans="1:5" s="1" customFormat="1" ht="16.5" customHeight="1">
      <c r="A357" s="2">
        <v>352</v>
      </c>
      <c r="B357" s="3" t="s">
        <v>379</v>
      </c>
      <c r="C357" s="3" t="s">
        <v>381</v>
      </c>
      <c r="D357" s="6">
        <v>377.73199999999997</v>
      </c>
      <c r="E357" s="5">
        <v>377.73200000000003</v>
      </c>
    </row>
    <row r="358" spans="1:5" s="1" customFormat="1" ht="16.5" customHeight="1">
      <c r="A358" s="2">
        <v>353</v>
      </c>
      <c r="B358" s="3" t="s">
        <v>379</v>
      </c>
      <c r="C358" s="3" t="s">
        <v>382</v>
      </c>
      <c r="D358" s="6">
        <v>116.5</v>
      </c>
      <c r="E358" s="5">
        <v>116.5</v>
      </c>
    </row>
    <row r="359" spans="1:5" s="1" customFormat="1" ht="16.5" customHeight="1">
      <c r="A359" s="2">
        <v>354</v>
      </c>
      <c r="B359" s="3" t="s">
        <v>379</v>
      </c>
      <c r="C359" s="3" t="s">
        <v>383</v>
      </c>
      <c r="D359" s="6">
        <v>125.809</v>
      </c>
      <c r="E359" s="5">
        <v>125.809</v>
      </c>
    </row>
    <row r="360" spans="1:5" s="1" customFormat="1" ht="16.5" customHeight="1">
      <c r="A360" s="2">
        <v>355</v>
      </c>
      <c r="B360" s="3" t="s">
        <v>379</v>
      </c>
      <c r="C360" s="3" t="s">
        <v>384</v>
      </c>
      <c r="D360" s="6">
        <v>10</v>
      </c>
      <c r="E360" s="5">
        <v>10</v>
      </c>
    </row>
    <row r="361" spans="1:5" s="1" customFormat="1" ht="16.5" customHeight="1">
      <c r="A361" s="2">
        <v>356</v>
      </c>
      <c r="B361" s="3" t="s">
        <v>379</v>
      </c>
      <c r="C361" s="3" t="s">
        <v>385</v>
      </c>
      <c r="D361" s="6">
        <v>27.830000000000002</v>
      </c>
      <c r="E361" s="5">
        <v>27.83</v>
      </c>
    </row>
    <row r="362" spans="1:5" s="1" customFormat="1" ht="16.5" customHeight="1">
      <c r="A362" s="2">
        <v>357</v>
      </c>
      <c r="B362" s="3" t="s">
        <v>379</v>
      </c>
      <c r="C362" s="3" t="s">
        <v>386</v>
      </c>
      <c r="D362" s="6">
        <v>1188.77</v>
      </c>
      <c r="E362" s="5">
        <v>1188.77</v>
      </c>
    </row>
    <row r="363" spans="1:5" s="1" customFormat="1" ht="16.5" customHeight="1">
      <c r="A363" s="2">
        <v>358</v>
      </c>
      <c r="B363" s="3" t="s">
        <v>379</v>
      </c>
      <c r="C363" s="3" t="s">
        <v>387</v>
      </c>
      <c r="D363" s="6">
        <v>80</v>
      </c>
      <c r="E363" s="5">
        <v>79.343999999999994</v>
      </c>
    </row>
    <row r="364" spans="1:5" s="1" customFormat="1" ht="16.5" customHeight="1">
      <c r="A364" s="2">
        <v>359</v>
      </c>
      <c r="B364" s="3" t="s">
        <v>379</v>
      </c>
      <c r="C364" s="3" t="s">
        <v>388</v>
      </c>
      <c r="D364" s="6">
        <v>796.77848399999993</v>
      </c>
      <c r="E364" s="5">
        <v>796.77848400000005</v>
      </c>
    </row>
    <row r="365" spans="1:5" s="1" customFormat="1" ht="16.5" customHeight="1">
      <c r="A365" s="2">
        <v>360</v>
      </c>
      <c r="B365" s="3" t="s">
        <v>389</v>
      </c>
      <c r="C365" s="3" t="s">
        <v>390</v>
      </c>
      <c r="D365" s="6">
        <v>54.800000000000004</v>
      </c>
      <c r="E365" s="5">
        <v>54.8</v>
      </c>
    </row>
    <row r="366" spans="1:5" s="1" customFormat="1" ht="16.5" customHeight="1">
      <c r="A366" s="2">
        <v>361</v>
      </c>
      <c r="B366" s="3" t="s">
        <v>391</v>
      </c>
      <c r="C366" s="3" t="s">
        <v>392</v>
      </c>
      <c r="D366" s="6">
        <v>86.380533</v>
      </c>
      <c r="E366" s="5">
        <v>86.334674000000007</v>
      </c>
    </row>
    <row r="367" spans="1:5" s="1" customFormat="1" ht="16.5" customHeight="1">
      <c r="A367" s="2">
        <v>362</v>
      </c>
      <c r="B367" s="3" t="s">
        <v>391</v>
      </c>
      <c r="C367" s="3" t="s">
        <v>393</v>
      </c>
      <c r="D367" s="6">
        <v>8</v>
      </c>
      <c r="E367" s="5">
        <v>8</v>
      </c>
    </row>
    <row r="368" spans="1:5" s="1" customFormat="1" ht="16.5" customHeight="1">
      <c r="A368" s="2">
        <v>363</v>
      </c>
      <c r="B368" s="3" t="s">
        <v>389</v>
      </c>
      <c r="C368" s="3" t="s">
        <v>394</v>
      </c>
      <c r="D368" s="6">
        <v>23</v>
      </c>
      <c r="E368" s="5">
        <v>21.65</v>
      </c>
    </row>
    <row r="369" spans="1:5" s="1" customFormat="1" ht="16.5" customHeight="1">
      <c r="A369" s="2">
        <v>364</v>
      </c>
      <c r="B369" s="3" t="s">
        <v>389</v>
      </c>
      <c r="C369" s="3" t="s">
        <v>395</v>
      </c>
      <c r="D369" s="6">
        <v>2</v>
      </c>
      <c r="E369" s="5">
        <v>1.9672000000000001</v>
      </c>
    </row>
    <row r="370" spans="1:5" s="1" customFormat="1" ht="16.5" customHeight="1">
      <c r="A370" s="2">
        <v>365</v>
      </c>
      <c r="B370" s="3" t="s">
        <v>396</v>
      </c>
      <c r="C370" s="3" t="s">
        <v>397</v>
      </c>
      <c r="D370" s="6">
        <v>28.810000000000002</v>
      </c>
      <c r="E370" s="5">
        <v>28.81</v>
      </c>
    </row>
    <row r="371" spans="1:5" s="1" customFormat="1" ht="16.5" customHeight="1">
      <c r="A371" s="2">
        <v>366</v>
      </c>
      <c r="B371" s="3" t="s">
        <v>396</v>
      </c>
      <c r="C371" s="3" t="s">
        <v>398</v>
      </c>
      <c r="D371" s="6">
        <v>38.298247000000003</v>
      </c>
      <c r="E371" s="5">
        <v>38.298247000000003</v>
      </c>
    </row>
  </sheetData>
  <mergeCells count="1">
    <mergeCell ref="A1:E2"/>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2021-08-24T03:25:56Z</dcterms:modified>
</cp:coreProperties>
</file>