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<sst xmlns="http://schemas.openxmlformats.org/spreadsheetml/2006/main" count="62" uniqueCount="59">
  <si>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</si>
  <si>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</si>
  <si>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</si>
  <si>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2020年公路日常养护追加（指令性中修第二批）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</si>
  <si>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</si>
  <si>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</si>
  <si>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</si>
  <si>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</si>
  <si>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</si>
  <si>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</si>
  <si>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</si>
  <si>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</si>
  <si>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</si>
  <si>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</si>
  <si>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</si>
  <si>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</si>
  <si>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</si>
  <si>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</si>
  <si>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</si>
  <si>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</si>
  <si>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</si>
  <si>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</si>
  <si>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</si>
  <si>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</si>
  <si>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维护保障辖区水毁及中修路段范围内道路交通通行状况，保障通行能力和行驶安全。主要内容包括京沈路、兴阳线、密关路、密兴路、密三路中修工程和兴阳线、松曹路、密关路、河北路、荆平路水毁恢复重建工程。</t>
  </si>
  <si>
    <t>完成密云区条道路交通安全隐患治理，及标线完善，通过完善道路交通安全设施，提高道路防护能力，打造“以人为本”的交通安全体系。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</si>
  <si>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</si>
  <si>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</si>
  <si>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</si>
  <si>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</si>
  <si>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</si>
  <si>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</si>
  <si>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</si>
  <si>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</si>
  <si>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</si>
  <si>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</si>
  <si>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项目数量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</si>
  <si>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</si>
  <si>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</si>
  <si>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</si>
  <si>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根据《公路工程质量检验评定标准》评定为合格</t>
  </si>
  <si>
    <t>根据《公路工程质量检验评定标准》JTG F80/1-2017要求，工程质量等级评定为合格</t>
  </si>
  <si>
    <t>时效指标
（12分）</t>
  </si>
  <si>
    <t>开工建设时间</t>
  </si>
  <si>
    <t>2020.9.1</t>
  </si>
  <si>
    <t>因疫情原因，略有滞后</t>
  </si>
  <si>
    <t>完工时间</t>
  </si>
  <si>
    <t>2020.9.28</t>
  </si>
  <si>
    <t>成本指标
（10分）</t>
  </si>
  <si>
    <t>项目预算控制数</t>
  </si>
  <si>
    <t>1538万元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</si>
  <si>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</si>
  <si>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</si>
  <si>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</si>
  <si>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</si>
  <si>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保障通行能力和行驶安全，改善行车条件，完善交通设施，提高道路服务水平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</si>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</sst>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/>
    <xf numFmtId="0" fontId="0" fillId="15" borderId="2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21" borderId="21" applyNumberFormat="0" applyAlignment="0" applyProtection="0">
      <alignment vertical="center"/>
    </xf>
    <xf numFmtId="0" fontId="28" fillId="21" borderId="17" applyNumberFormat="0" applyAlignment="0" applyProtection="0">
      <alignment vertical="center"/>
    </xf>
    <xf numFmtId="0" fontId="27" fillId="24" borderId="22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0"/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0"/>
    <xf numFmtId="0" fontId="15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4" fillId="0" borderId="0"/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4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0" fillId="0" borderId="2" xfId="47" applyNumberFormat="1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255"/>
    </xf>
    <xf numFmtId="0" fontId="10" fillId="0" borderId="15" xfId="54" applyFont="1" applyFill="1" applyBorder="1" applyAlignment="1">
      <alignment horizontal="center" vertical="center" wrapText="1"/>
    </xf>
    <xf numFmtId="49" fontId="10" fillId="0" borderId="2" xfId="47" applyNumberFormat="1" applyFont="1" applyFill="1" applyBorder="1" applyAlignment="1">
      <alignment vertical="center" wrapText="1"/>
    </xf>
    <xf numFmtId="57" fontId="11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47" applyFont="1" applyFill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85" zoomScaleSheetLayoutView="85" topLeftCell="A19" workbookViewId="0">
      <selection activeCell="G20" sqref="F20:G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6" customWidth="1"/>
    <col min="6" max="6" width="15.2545454545455" style="6" customWidth="1"/>
    <col min="7" max="7" width="17.2545454545455" style="6" customWidth="1"/>
    <col min="8" max="8" width="17.2545454545455" customWidth="1"/>
    <col min="9" max="9" width="13.8727272727273" customWidth="1"/>
    <col min="10" max="10" width="8.5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1538</v>
      </c>
      <c r="F8" s="29">
        <v>1538</v>
      </c>
      <c r="G8" s="29">
        <v>1491.40812</v>
      </c>
      <c r="H8" s="29">
        <v>10</v>
      </c>
      <c r="I8" s="76">
        <f>+G8/F8</f>
        <v>0.969706189856957</v>
      </c>
      <c r="J8" s="24">
        <f>IF(H8*I8&lt;10,H8*I8,10)</f>
        <v>9.69706189856957</v>
      </c>
      <c r="K8" s="77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1538</v>
      </c>
      <c r="F9" s="29">
        <v>1538</v>
      </c>
      <c r="G9" s="29">
        <v>1491.40812</v>
      </c>
      <c r="H9" s="29"/>
      <c r="I9" s="76"/>
      <c r="J9" s="24"/>
      <c r="K9" s="78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4"/>
      <c r="K10" s="78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9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80"/>
    </row>
    <row r="13" s="3" customFormat="1" ht="75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81"/>
    </row>
    <row r="14" s="3" customFormat="1" ht="25.5" customHeight="1" spans="1:11">
      <c r="A14" s="47" t="s">
        <v>26</v>
      </c>
      <c r="B14" s="48" t="s">
        <v>27</v>
      </c>
      <c r="C14" s="49" t="s">
        <v>28</v>
      </c>
      <c r="D14" s="49" t="s">
        <v>29</v>
      </c>
      <c r="E14" s="49" t="s">
        <v>30</v>
      </c>
      <c r="F14" s="48" t="s">
        <v>31</v>
      </c>
      <c r="G14" s="49" t="s">
        <v>32</v>
      </c>
      <c r="H14" s="50" t="s">
        <v>15</v>
      </c>
      <c r="I14" s="82"/>
      <c r="J14" s="83" t="s">
        <v>14</v>
      </c>
      <c r="K14" s="48" t="s">
        <v>33</v>
      </c>
    </row>
    <row r="15" s="3" customFormat="1" ht="37.5" customHeight="1" spans="1:11">
      <c r="A15" s="51"/>
      <c r="B15" s="52" t="s">
        <v>34</v>
      </c>
      <c r="C15" s="53" t="s">
        <v>35</v>
      </c>
      <c r="D15" s="54" t="s">
        <v>36</v>
      </c>
      <c r="E15" s="55">
        <v>15</v>
      </c>
      <c r="F15" s="55">
        <v>6</v>
      </c>
      <c r="G15" s="55">
        <v>6</v>
      </c>
      <c r="H15" s="56" t="s">
        <v>37</v>
      </c>
      <c r="I15" s="84"/>
      <c r="J15" s="55">
        <v>15</v>
      </c>
      <c r="K15" s="49"/>
    </row>
    <row r="16" s="3" customFormat="1" ht="89.1" customHeight="1" spans="1:11">
      <c r="A16" s="51"/>
      <c r="B16" s="57"/>
      <c r="C16" s="58" t="s">
        <v>38</v>
      </c>
      <c r="D16" s="59" t="s">
        <v>39</v>
      </c>
      <c r="E16" s="55">
        <v>13</v>
      </c>
      <c r="F16" s="60" t="s">
        <v>40</v>
      </c>
      <c r="G16" s="60" t="s">
        <v>41</v>
      </c>
      <c r="H16" s="61"/>
      <c r="I16" s="85"/>
      <c r="J16" s="55">
        <v>13</v>
      </c>
      <c r="K16" s="49"/>
    </row>
    <row r="17" s="4" customFormat="1" ht="40.5" customHeight="1" spans="1:11">
      <c r="A17" s="62"/>
      <c r="B17" s="63"/>
      <c r="C17" s="53" t="s">
        <v>42</v>
      </c>
      <c r="D17" s="64" t="s">
        <v>43</v>
      </c>
      <c r="E17" s="29">
        <v>6</v>
      </c>
      <c r="F17" s="65">
        <v>44044</v>
      </c>
      <c r="G17" s="66" t="s">
        <v>44</v>
      </c>
      <c r="H17" s="26"/>
      <c r="I17" s="28"/>
      <c r="J17" s="29">
        <v>5.5</v>
      </c>
      <c r="K17" s="86" t="s">
        <v>45</v>
      </c>
    </row>
    <row r="18" s="3" customFormat="1" ht="24.75" customHeight="1" spans="1:11">
      <c r="A18" s="51"/>
      <c r="B18" s="57"/>
      <c r="C18" s="63"/>
      <c r="D18" s="54" t="s">
        <v>46</v>
      </c>
      <c r="E18" s="49">
        <v>6</v>
      </c>
      <c r="F18" s="65">
        <v>44075</v>
      </c>
      <c r="G18" s="66" t="s">
        <v>47</v>
      </c>
      <c r="H18" s="61"/>
      <c r="I18" s="85"/>
      <c r="J18" s="49">
        <v>6</v>
      </c>
      <c r="K18" s="49"/>
    </row>
    <row r="19" s="3" customFormat="1" ht="52.5" customHeight="1" spans="1:11">
      <c r="A19" s="51"/>
      <c r="B19" s="57"/>
      <c r="C19" s="52" t="s">
        <v>48</v>
      </c>
      <c r="D19" s="67" t="s">
        <v>49</v>
      </c>
      <c r="E19" s="49">
        <v>10</v>
      </c>
      <c r="F19" s="68" t="s">
        <v>50</v>
      </c>
      <c r="G19" s="68">
        <v>1491.40812</v>
      </c>
      <c r="H19" s="56" t="s">
        <v>51</v>
      </c>
      <c r="I19" s="84"/>
      <c r="J19" s="49">
        <v>10</v>
      </c>
      <c r="K19" s="49"/>
    </row>
    <row r="20" s="3" customFormat="1" ht="163.5" customHeight="1" spans="1:11">
      <c r="A20" s="51"/>
      <c r="B20" s="69" t="s">
        <v>52</v>
      </c>
      <c r="C20" s="53" t="s">
        <v>53</v>
      </c>
      <c r="D20" s="70" t="s">
        <v>54</v>
      </c>
      <c r="E20" s="49">
        <v>40</v>
      </c>
      <c r="F20" s="60" t="s">
        <v>55</v>
      </c>
      <c r="G20" s="60" t="s">
        <v>55</v>
      </c>
      <c r="H20" s="56" t="s">
        <v>56</v>
      </c>
      <c r="I20" s="84"/>
      <c r="J20" s="49">
        <v>35</v>
      </c>
      <c r="K20" s="48" t="s">
        <v>57</v>
      </c>
    </row>
    <row r="21" s="3" customFormat="1" ht="20.25" customHeight="1" spans="1:11">
      <c r="A21" s="71" t="s">
        <v>58</v>
      </c>
      <c r="B21" s="71"/>
      <c r="C21" s="71"/>
      <c r="D21" s="71"/>
      <c r="E21" s="71"/>
      <c r="F21" s="71"/>
      <c r="G21" s="71"/>
      <c r="H21" s="71"/>
      <c r="I21" s="71"/>
      <c r="J21" s="83">
        <f>J8+SUM(J15:J20)</f>
        <v>94.1970618985696</v>
      </c>
      <c r="K21" s="87"/>
    </row>
    <row r="22" s="5" customFormat="1" ht="15" spans="1:11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</row>
    <row r="23" s="3" customFormat="1" ht="15" spans="1:11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</row>
    <row r="24" s="3" customFormat="1" ht="15" spans="1:11">
      <c r="A24" s="73"/>
      <c r="B24" s="73"/>
      <c r="C24" s="73"/>
      <c r="D24" s="73"/>
      <c r="E24" s="73"/>
      <c r="F24" s="73"/>
      <c r="G24" s="73"/>
      <c r="H24" s="73"/>
      <c r="I24" s="73"/>
      <c r="J24" s="73"/>
      <c r="K24" s="73"/>
    </row>
    <row r="25" s="3" customFormat="1" ht="15" spans="1:1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="3" customFormat="1" ht="15" spans="1:1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7:C18"/>
    <mergeCell ref="K8:K1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