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3.研究类" sheetId="2" r:id="rId1"/>
  </sheets>
  <definedNames>
    <definedName name="_xlnm.Print_Area" localSheetId="0">'3.研究类'!$A$1:$K$33</definedName>
  </definedNames>
  <calcPr calcId="144525"/>
</workbook>
</file>

<file path=xl/sharedStrings.xml><?xml version="1.0" encoding="utf-8"?>
<sst xmlns="http://schemas.openxmlformats.org/spreadsheetml/2006/main" count="86" uniqueCount="74">
  <si>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</si>
  <si>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</si>
  <si>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</si>
  <si>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区域快线（含市郊铁路）与城市轨道交通衔接枢纽研究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</si>
  <si>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</si>
  <si>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</si>
  <si>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</si>
  <si>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</si>
  <si>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</si>
  <si>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</si>
  <si>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</si>
  <si>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</si>
  <si>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</si>
  <si>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</si>
  <si>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</si>
  <si>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</si>
  <si>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</si>
  <si>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</si>
  <si>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</si>
  <si>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</si>
  <si>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</si>
  <si>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</si>
  <si>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</si>
  <si>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</si>
  <si>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1.对标国际先进经验。梳理东京等城市在区域快线（含市郊铁路）与城市轨道交通枢纽衔接在规划、建设、运营等方面的先进经验。分析北京现状区域快线（含市郊铁路）与城市轨道交通枢纽衔接在各环节存在的问题与不足。
2.提出北京区域快线（含市郊铁路）与城市轨道交通枢纽衔接的目标。研究最新国外案例，并结合北京市郊铁路与城市轨道交通网的特点以及枢纽的定位，提出枢纽衔接应该实现的目标。
3.提出枢纽衔接优化建议。结合枢纽周边用地、枢纽的定位以及枢纽周边交通情况，梳理枢纽的衔接需求，最终提出优化建议。
</t>
  </si>
  <si>
    <t>年度总体目标完成情况综述：项目梳理东京等城市在区域快线（含市郊铁路）与城市轨道交通枢纽衔接在规划、建设、运营等方面的先进经验。分析北京现状区域快线（含市郊铁路）与城市轨道交通枢纽衔接在各环节存在的问题与不足，提出北京区域快线（含市郊铁路）与城市轨道交通枢纽衔接的目标以及优化建议，完成了《区域快线（含市郊铁路）与城市轨道交通衔接枢纽研究》报告，甲方对项目成果满意，达到预期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</si>
  <si>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</si>
  <si>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</si>
  <si>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</si>
  <si>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</si>
  <si>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</si>
  <si>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</si>
  <si>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</si>
  <si>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</si>
  <si>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</si>
  <si>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</si>
  <si>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区域快线（含市郊铁路）与城市轨道交通衔接枢纽研究报告</t>
  </si>
  <si>
    <t>1本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</si>
  <si>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</si>
  <si>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质量指标
（13分）</t>
  </si>
  <si>
    <t>专家评审通过率</t>
  </si>
  <si>
    <t>研究报告的质量</t>
  </si>
  <si>
    <t>报告编写准确、完整</t>
  </si>
  <si>
    <t>时效指标
（12分）</t>
  </si>
  <si>
    <t>项目前期准备时间</t>
  </si>
  <si>
    <t>当年5月前</t>
  </si>
  <si>
    <t>开题完成时间</t>
  </si>
  <si>
    <t>当年6月前</t>
  </si>
  <si>
    <t>前期调研完成时间</t>
  </si>
  <si>
    <t>当年7月前</t>
  </si>
  <si>
    <t>完成报告时间</t>
  </si>
  <si>
    <t>当年10月前</t>
  </si>
  <si>
    <t>完成评审时间</t>
  </si>
  <si>
    <t>当年12月前</t>
  </si>
  <si>
    <t>成本指标
（10分）</t>
  </si>
  <si>
    <t>项目预算控制数</t>
  </si>
  <si>
    <t>16万元</t>
  </si>
  <si>
    <r>
      <t>在预算控制范围内得满分，超出预算按</t>
    </r>
    <r>
      <rPr>
        <sz val="11"/>
        <color rgb="FF000000"/>
        <rFont val="宋体"/>
        <charset val="134"/>
      </rPr>
      <t>A/B*该指标分值计分</t>
    </r>
  </si>
  <si>
    <t>效
果
指
标
(40分)</t>
  </si>
  <si>
    <t>效益指标
（40分）</t>
  </si>
  <si>
    <t>社会效益1</t>
  </si>
  <si>
    <t>课题成果形成对轨道交通线网规划枢纽衔接内容相关建议</t>
  </si>
  <si>
    <t>建议采纳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</si>
  <si>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</si>
  <si>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社会效益2</t>
  </si>
  <si>
    <t>为城际联络线方案优化线站位</t>
  </si>
  <si>
    <t>意见采纳</t>
  </si>
  <si>
    <t>社会效益3</t>
  </si>
  <si>
    <t>在17号线亦庄站前区南站形成换乘，避免17号线延伸造成不必要工程浪费，形成较好社会效益</t>
  </si>
  <si>
    <t>证明材料不充分</t>
  </si>
  <si>
    <t>可持续效益</t>
  </si>
  <si>
    <t>为区域快线（含市郊铁路）与城市轨道交通衔接枢纽提供依据</t>
  </si>
  <si>
    <t>达到预期指标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</si>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</sst>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/>
    <xf numFmtId="0" fontId="0" fillId="23" borderId="19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3" fillId="9" borderId="21" applyNumberFormat="0" applyAlignment="0" applyProtection="0">
      <alignment vertical="center"/>
    </xf>
    <xf numFmtId="0" fontId="18" fillId="9" borderId="16" applyNumberFormat="0" applyAlignment="0" applyProtection="0">
      <alignment vertical="center"/>
    </xf>
    <xf numFmtId="0" fontId="21" fillId="13" borderId="17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0" borderId="0"/>
    <xf numFmtId="0" fontId="16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0" fillId="0" borderId="0"/>
    <xf numFmtId="0" fontId="16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0" fillId="0" borderId="0"/>
    <xf numFmtId="0" fontId="16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0" borderId="0"/>
    <xf numFmtId="0" fontId="3" fillId="0" borderId="0">
      <alignment vertical="center"/>
    </xf>
    <xf numFmtId="0" fontId="3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9" fillId="0" borderId="0"/>
    <xf numFmtId="0" fontId="9" fillId="0" borderId="0">
      <alignment vertical="center"/>
    </xf>
    <xf numFmtId="0" fontId="4" fillId="0" borderId="0"/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3" fillId="0" borderId="5" xfId="0" applyNumberFormat="1" applyFont="1" applyFill="1" applyBorder="1" applyAlignment="1">
      <alignment vertical="center" wrapText="1"/>
    </xf>
    <xf numFmtId="0" fontId="10" fillId="0" borderId="3" xfId="0" applyNumberFormat="1" applyFont="1" applyFill="1" applyBorder="1" applyAlignment="1">
      <alignment vertical="center" wrapText="1"/>
    </xf>
    <xf numFmtId="0" fontId="10" fillId="0" borderId="4" xfId="0" applyNumberFormat="1" applyFont="1" applyFill="1" applyBorder="1" applyAlignment="1">
      <alignment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11" fillId="0" borderId="13" xfId="54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1" fillId="0" borderId="15" xfId="54" applyFont="1" applyBorder="1" applyAlignment="1">
      <alignment horizontal="center" vertical="center" wrapText="1"/>
    </xf>
    <xf numFmtId="0" fontId="11" fillId="0" borderId="3" xfId="47" applyFont="1" applyBorder="1" applyAlignment="1">
      <alignment vertical="center" wrapText="1"/>
    </xf>
    <xf numFmtId="0" fontId="3" fillId="0" borderId="8" xfId="58" applyFont="1" applyBorder="1" applyAlignment="1">
      <alignment horizontal="center" vertical="center" wrapText="1"/>
    </xf>
    <xf numFmtId="9" fontId="3" fillId="0" borderId="8" xfId="58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14" xfId="54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left" vertical="center" wrapText="1"/>
    </xf>
    <xf numFmtId="0" fontId="3" fillId="0" borderId="8" xfId="58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>
      <alignment vertical="center"/>
    </xf>
    <xf numFmtId="0" fontId="10" fillId="0" borderId="5" xfId="0" applyNumberFormat="1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zoomScale="80" zoomScaleNormal="80" topLeftCell="A2" workbookViewId="0">
      <selection activeCell="B13" sqref="B13:F13"/>
    </sheetView>
  </sheetViews>
  <sheetFormatPr defaultColWidth="9" defaultRowHeight="14"/>
  <cols>
    <col min="1" max="1" width="5.75454545454545" customWidth="1"/>
    <col min="2" max="2" width="7.5" customWidth="1"/>
    <col min="3" max="3" width="9.75454545454545" customWidth="1"/>
    <col min="4" max="4" width="20.5" customWidth="1"/>
    <col min="5" max="5" width="16.2545454545455" style="7" customWidth="1"/>
    <col min="6" max="6" width="21" style="7" customWidth="1"/>
    <col min="7" max="7" width="18.3727272727273" style="7" customWidth="1"/>
    <col min="8" max="8" width="9.5" customWidth="1"/>
    <col min="9" max="9" width="8.5" customWidth="1"/>
    <col min="10" max="10" width="8.5" style="8" customWidth="1"/>
    <col min="11" max="11" width="15.2545454545455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7.5" hidden="1" spans="1:11">
      <c r="A4" s="13"/>
      <c r="B4" s="13"/>
      <c r="C4" s="13"/>
      <c r="D4" s="13"/>
      <c r="E4" s="14"/>
      <c r="F4" s="14"/>
      <c r="G4" s="14"/>
      <c r="H4" s="13"/>
      <c r="I4" s="13"/>
      <c r="J4" s="73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3" customFormat="1" ht="28.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5" t="s">
        <v>12</v>
      </c>
      <c r="I7" s="25" t="s">
        <v>13</v>
      </c>
      <c r="J7" s="25" t="s">
        <v>14</v>
      </c>
      <c r="K7" s="29" t="s">
        <v>15</v>
      </c>
    </row>
    <row r="8" s="3" customFormat="1" ht="20.25" customHeight="1" spans="1:11">
      <c r="A8" s="26"/>
      <c r="B8" s="27"/>
      <c r="C8" s="28"/>
      <c r="D8" s="24" t="s">
        <v>16</v>
      </c>
      <c r="E8" s="29">
        <v>16</v>
      </c>
      <c r="F8" s="29">
        <v>16</v>
      </c>
      <c r="G8" s="29">
        <v>16</v>
      </c>
      <c r="H8" s="29">
        <v>10</v>
      </c>
      <c r="I8" s="74">
        <f>+G8/F8</f>
        <v>1</v>
      </c>
      <c r="J8" s="25">
        <f>IF(H8*I8&lt;10,H8*I8,10)</f>
        <v>10</v>
      </c>
      <c r="K8" s="75" t="s">
        <v>17</v>
      </c>
    </row>
    <row r="9" s="3" customFormat="1" ht="20.25" customHeight="1" spans="1:11">
      <c r="A9" s="26"/>
      <c r="B9" s="27"/>
      <c r="C9" s="28"/>
      <c r="D9" s="30" t="s">
        <v>18</v>
      </c>
      <c r="E9" s="29">
        <v>16</v>
      </c>
      <c r="F9" s="29">
        <v>16</v>
      </c>
      <c r="G9" s="29">
        <v>16</v>
      </c>
      <c r="H9" s="29"/>
      <c r="I9" s="74"/>
      <c r="J9" s="25"/>
      <c r="K9" s="76"/>
    </row>
    <row r="10" s="3" customFormat="1" ht="20.25" customHeight="1" spans="1:11">
      <c r="A10" s="26"/>
      <c r="B10" s="27"/>
      <c r="C10" s="28"/>
      <c r="D10" s="30" t="s">
        <v>19</v>
      </c>
      <c r="E10" s="31"/>
      <c r="F10" s="29"/>
      <c r="G10" s="29"/>
      <c r="H10" s="29"/>
      <c r="I10" s="29"/>
      <c r="J10" s="25"/>
      <c r="K10" s="76"/>
    </row>
    <row r="11" s="3" customFormat="1" ht="20.25" customHeight="1" spans="1:11">
      <c r="A11" s="32"/>
      <c r="B11" s="33"/>
      <c r="C11" s="34"/>
      <c r="D11" s="30" t="s">
        <v>20</v>
      </c>
      <c r="E11" s="35"/>
      <c r="F11" s="29"/>
      <c r="G11" s="29"/>
      <c r="H11" s="29"/>
      <c r="I11" s="29"/>
      <c r="J11" s="25"/>
      <c r="K11" s="77"/>
    </row>
    <row r="12" s="3" customFormat="1" ht="27.7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78"/>
    </row>
    <row r="13" s="3" customFormat="1" ht="123" customHeight="1" spans="1:11">
      <c r="A13" s="41"/>
      <c r="B13" s="42" t="s">
        <v>24</v>
      </c>
      <c r="C13" s="43"/>
      <c r="D13" s="43"/>
      <c r="E13" s="43"/>
      <c r="F13" s="44"/>
      <c r="G13" s="45" t="s">
        <v>25</v>
      </c>
      <c r="H13" s="46"/>
      <c r="I13" s="46"/>
      <c r="J13" s="46"/>
      <c r="K13" s="79"/>
    </row>
    <row r="14" s="3" customFormat="1" ht="33" customHeight="1" spans="1:11">
      <c r="A14" s="47" t="s">
        <v>26</v>
      </c>
      <c r="B14" s="48" t="s">
        <v>27</v>
      </c>
      <c r="C14" s="49" t="s">
        <v>28</v>
      </c>
      <c r="D14" s="49" t="s">
        <v>29</v>
      </c>
      <c r="E14" s="49" t="s">
        <v>30</v>
      </c>
      <c r="F14" s="48" t="s">
        <v>31</v>
      </c>
      <c r="G14" s="49" t="s">
        <v>32</v>
      </c>
      <c r="H14" s="50" t="s">
        <v>15</v>
      </c>
      <c r="I14" s="80"/>
      <c r="J14" s="81" t="s">
        <v>14</v>
      </c>
      <c r="K14" s="48" t="s">
        <v>33</v>
      </c>
    </row>
    <row r="15" s="3" customFormat="1" ht="48" customHeight="1" spans="1:11">
      <c r="A15" s="51"/>
      <c r="B15" s="52" t="s">
        <v>34</v>
      </c>
      <c r="C15" s="52" t="s">
        <v>35</v>
      </c>
      <c r="D15" s="53" t="s">
        <v>36</v>
      </c>
      <c r="E15" s="54">
        <v>15</v>
      </c>
      <c r="F15" s="54" t="s">
        <v>37</v>
      </c>
      <c r="G15" s="54" t="s">
        <v>37</v>
      </c>
      <c r="H15" s="55" t="s">
        <v>38</v>
      </c>
      <c r="I15" s="82"/>
      <c r="J15" s="49">
        <v>15</v>
      </c>
      <c r="K15" s="49"/>
    </row>
    <row r="16" s="3" customFormat="1" ht="24.75" customHeight="1" spans="1:11">
      <c r="A16" s="51"/>
      <c r="B16" s="56"/>
      <c r="C16" s="52" t="s">
        <v>39</v>
      </c>
      <c r="D16" s="57" t="s">
        <v>40</v>
      </c>
      <c r="E16" s="58">
        <v>6</v>
      </c>
      <c r="F16" s="59">
        <v>1</v>
      </c>
      <c r="G16" s="59">
        <v>1</v>
      </c>
      <c r="H16" s="60"/>
      <c r="I16" s="83"/>
      <c r="J16" s="49">
        <v>6</v>
      </c>
      <c r="K16" s="49"/>
    </row>
    <row r="17" s="3" customFormat="1" ht="37.5" customHeight="1" spans="1:11">
      <c r="A17" s="51"/>
      <c r="B17" s="56"/>
      <c r="C17" s="61"/>
      <c r="D17" s="57" t="s">
        <v>41</v>
      </c>
      <c r="E17" s="58">
        <v>7</v>
      </c>
      <c r="F17" s="54" t="s">
        <v>42</v>
      </c>
      <c r="G17" s="54" t="s">
        <v>42</v>
      </c>
      <c r="H17" s="60"/>
      <c r="I17" s="83"/>
      <c r="J17" s="49">
        <v>7</v>
      </c>
      <c r="K17" s="49"/>
    </row>
    <row r="18" s="3" customFormat="1" ht="24" customHeight="1" spans="1:11">
      <c r="A18" s="51"/>
      <c r="B18" s="56"/>
      <c r="C18" s="56" t="s">
        <v>43</v>
      </c>
      <c r="D18" s="57" t="s">
        <v>44</v>
      </c>
      <c r="E18" s="58">
        <v>2</v>
      </c>
      <c r="F18" s="62" t="s">
        <v>45</v>
      </c>
      <c r="G18" s="62" t="s">
        <v>45</v>
      </c>
      <c r="H18" s="60"/>
      <c r="I18" s="83"/>
      <c r="J18" s="58">
        <v>2</v>
      </c>
      <c r="K18" s="49"/>
    </row>
    <row r="19" s="3" customFormat="1" ht="24" customHeight="1" spans="1:11">
      <c r="A19" s="51"/>
      <c r="B19" s="56"/>
      <c r="C19" s="56"/>
      <c r="D19" s="57" t="s">
        <v>46</v>
      </c>
      <c r="E19" s="58">
        <v>2</v>
      </c>
      <c r="F19" s="62" t="s">
        <v>47</v>
      </c>
      <c r="G19" s="62" t="s">
        <v>47</v>
      </c>
      <c r="H19" s="60"/>
      <c r="I19" s="83"/>
      <c r="J19" s="58">
        <v>2</v>
      </c>
      <c r="K19" s="49"/>
    </row>
    <row r="20" s="3" customFormat="1" ht="24" customHeight="1" spans="1:11">
      <c r="A20" s="51"/>
      <c r="B20" s="56"/>
      <c r="C20" s="56"/>
      <c r="D20" s="57" t="s">
        <v>48</v>
      </c>
      <c r="E20" s="58">
        <v>2</v>
      </c>
      <c r="F20" s="62" t="s">
        <v>49</v>
      </c>
      <c r="G20" s="62" t="s">
        <v>49</v>
      </c>
      <c r="H20" s="60"/>
      <c r="I20" s="83"/>
      <c r="J20" s="58">
        <v>2</v>
      </c>
      <c r="K20" s="49"/>
    </row>
    <row r="21" s="3" customFormat="1" ht="24" customHeight="1" spans="1:11">
      <c r="A21" s="51"/>
      <c r="B21" s="56"/>
      <c r="C21" s="56"/>
      <c r="D21" s="57" t="s">
        <v>50</v>
      </c>
      <c r="E21" s="58">
        <v>3</v>
      </c>
      <c r="F21" s="62" t="s">
        <v>51</v>
      </c>
      <c r="G21" s="62" t="s">
        <v>51</v>
      </c>
      <c r="H21" s="60"/>
      <c r="I21" s="83"/>
      <c r="J21" s="58">
        <v>3</v>
      </c>
      <c r="K21" s="49"/>
    </row>
    <row r="22" s="3" customFormat="1" ht="24" customHeight="1" spans="1:11">
      <c r="A22" s="51"/>
      <c r="B22" s="56"/>
      <c r="C22" s="56"/>
      <c r="D22" s="63" t="s">
        <v>52</v>
      </c>
      <c r="E22" s="58">
        <v>3</v>
      </c>
      <c r="F22" s="62" t="s">
        <v>53</v>
      </c>
      <c r="G22" s="62" t="s">
        <v>53</v>
      </c>
      <c r="H22" s="64"/>
      <c r="I22" s="84"/>
      <c r="J22" s="58">
        <v>3</v>
      </c>
      <c r="K22" s="49"/>
    </row>
    <row r="23" s="3" customFormat="1" ht="63" customHeight="1" spans="1:11">
      <c r="A23" s="51"/>
      <c r="B23" s="56"/>
      <c r="C23" s="52" t="s">
        <v>54</v>
      </c>
      <c r="D23" s="63" t="s">
        <v>55</v>
      </c>
      <c r="E23" s="49">
        <v>10</v>
      </c>
      <c r="F23" s="54" t="s">
        <v>56</v>
      </c>
      <c r="G23" s="54" t="s">
        <v>56</v>
      </c>
      <c r="H23" s="65" t="s">
        <v>57</v>
      </c>
      <c r="I23" s="82"/>
      <c r="J23" s="49">
        <v>10</v>
      </c>
      <c r="K23" s="49"/>
    </row>
    <row r="24" s="3" customFormat="1" ht="77.25" customHeight="1" spans="1:11">
      <c r="A24" s="51"/>
      <c r="B24" s="52" t="s">
        <v>58</v>
      </c>
      <c r="C24" s="52" t="s">
        <v>59</v>
      </c>
      <c r="D24" s="57" t="s">
        <v>60</v>
      </c>
      <c r="E24" s="49">
        <f>8+1</f>
        <v>9</v>
      </c>
      <c r="F24" s="66" t="s">
        <v>61</v>
      </c>
      <c r="G24" s="54" t="s">
        <v>62</v>
      </c>
      <c r="H24" s="55" t="s">
        <v>63</v>
      </c>
      <c r="I24" s="82"/>
      <c r="J24" s="49">
        <v>9</v>
      </c>
      <c r="K24" s="63"/>
    </row>
    <row r="25" s="3" customFormat="1" ht="62.25" customHeight="1" spans="1:11">
      <c r="A25" s="51"/>
      <c r="B25" s="56"/>
      <c r="C25" s="56"/>
      <c r="D25" s="57" t="s">
        <v>64</v>
      </c>
      <c r="E25" s="49">
        <f>7+2</f>
        <v>9</v>
      </c>
      <c r="F25" s="66" t="s">
        <v>65</v>
      </c>
      <c r="G25" s="54" t="s">
        <v>66</v>
      </c>
      <c r="H25" s="60"/>
      <c r="I25" s="83"/>
      <c r="J25" s="49">
        <v>9</v>
      </c>
      <c r="K25" s="63"/>
    </row>
    <row r="26" s="3" customFormat="1" ht="71" customHeight="1" spans="1:11">
      <c r="A26" s="51"/>
      <c r="B26" s="56"/>
      <c r="C26" s="56"/>
      <c r="D26" s="57" t="s">
        <v>67</v>
      </c>
      <c r="E26" s="49">
        <f>7+2</f>
        <v>9</v>
      </c>
      <c r="F26" s="66" t="s">
        <v>68</v>
      </c>
      <c r="G26" s="54" t="s">
        <v>66</v>
      </c>
      <c r="H26" s="60"/>
      <c r="I26" s="83"/>
      <c r="J26" s="49">
        <v>7</v>
      </c>
      <c r="K26" s="63" t="s">
        <v>69</v>
      </c>
    </row>
    <row r="27" s="3" customFormat="1" ht="98.1" customHeight="1" spans="1:11">
      <c r="A27" s="51"/>
      <c r="B27" s="56"/>
      <c r="C27" s="61"/>
      <c r="D27" s="57" t="s">
        <v>70</v>
      </c>
      <c r="E27" s="49">
        <f>8+5</f>
        <v>13</v>
      </c>
      <c r="F27" s="67" t="s">
        <v>71</v>
      </c>
      <c r="G27" s="49" t="s">
        <v>72</v>
      </c>
      <c r="H27" s="60"/>
      <c r="I27" s="83"/>
      <c r="J27" s="49">
        <v>9</v>
      </c>
      <c r="K27" s="63" t="s">
        <v>69</v>
      </c>
    </row>
    <row r="28" s="3" customFormat="1" ht="25.5" customHeight="1" spans="1:11">
      <c r="A28" s="68" t="s">
        <v>73</v>
      </c>
      <c r="B28" s="69"/>
      <c r="C28" s="69"/>
      <c r="D28" s="69"/>
      <c r="E28" s="69"/>
      <c r="F28" s="69"/>
      <c r="G28" s="69"/>
      <c r="H28" s="69"/>
      <c r="I28" s="85"/>
      <c r="J28" s="86">
        <f>J8+SUM(J15:J27)</f>
        <v>94</v>
      </c>
      <c r="K28" s="87"/>
    </row>
    <row r="29" s="4" customFormat="1" ht="18" customHeight="1" spans="1:11">
      <c r="A29" s="70"/>
      <c r="B29" s="70"/>
      <c r="C29" s="70"/>
      <c r="D29" s="70"/>
      <c r="E29" s="70"/>
      <c r="F29" s="70"/>
      <c r="G29" s="70"/>
      <c r="H29" s="70"/>
      <c r="I29" s="70"/>
      <c r="J29" s="88"/>
      <c r="K29" s="89"/>
    </row>
    <row r="30" s="5" customFormat="1" ht="15" spans="1:11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</row>
    <row r="31" s="6" customFormat="1" ht="14.25" customHeight="1" spans="1:11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</row>
    <row r="32" s="6" customFormat="1" ht="14.25" customHeight="1" spans="1:11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</row>
    <row r="33" s="6" customFormat="1" ht="15" spans="1:11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ht="15" spans="1:11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A28:I28"/>
    <mergeCell ref="A30:K30"/>
    <mergeCell ref="A31:K31"/>
    <mergeCell ref="A32:K32"/>
    <mergeCell ref="A33:K33"/>
    <mergeCell ref="A34:K34"/>
    <mergeCell ref="A12:A13"/>
    <mergeCell ref="A14:A27"/>
    <mergeCell ref="B15:B23"/>
    <mergeCell ref="B24:B27"/>
    <mergeCell ref="C16:C17"/>
    <mergeCell ref="C18:C22"/>
    <mergeCell ref="C24:C27"/>
    <mergeCell ref="K8:K11"/>
    <mergeCell ref="A7:C11"/>
    <mergeCell ref="H15:I22"/>
    <mergeCell ref="H24:I27"/>
  </mergeCells>
  <pageMargins left="0.511811023622047" right="0.511811023622047" top="0.551181102362205" bottom="0.551181102362205" header="0.31496062992126" footer="0.31496062992126"/>
  <pageSetup paperSize="9" scale="66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2021-05-08T08:23:00Z</cp:lastPrinted>
  <dcterms:modified xsi:type="dcterms:W3CDTF">2021-06-02T03:20:58Z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