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395" windowHeight="7560" tabRatio="930" firstSheet="1" activeTab="1"/>
  </bookViews>
  <sheets>
    <sheet name="1.培训类" sheetId="16" state="hidden" r:id="rId1"/>
    <sheet name="2.信息系统建设维护" sheetId="18" r:id="rId2"/>
    <sheet name="3.研究类" sheetId="2" state="hidden" r:id="rId3"/>
    <sheet name="4.基建修缮类" sheetId="19" state="hidden" r:id="rId4"/>
    <sheet name="5.购置类" sheetId="20" state="hidden" r:id="rId5"/>
    <sheet name="6.纪检监察类" sheetId="21" state="hidden" r:id="rId6"/>
    <sheet name="7.国际文化交流类" sheetId="22" state="hidden" r:id="rId7"/>
    <sheet name="8.展览类" sheetId="23" state="hidden" r:id="rId8"/>
    <sheet name="9.宣传类" sheetId="27" state="hidden" r:id="rId9"/>
    <sheet name="10.补助经费类" sheetId="28" state="hidden" r:id="rId10"/>
    <sheet name="11.技术考试竞赛类" sheetId="29" state="hidden" r:id="rId11"/>
    <sheet name="12.综合类" sheetId="25" state="hidden" r:id="rId12"/>
  </sheets>
  <definedNames>
    <definedName name="_xlnm.Print_Area" localSheetId="0">'1.培训类'!$A$1:$K$36</definedName>
    <definedName name="_xlnm.Print_Area" localSheetId="1">'2.信息系统建设维护'!$A$1:$K$26</definedName>
    <definedName name="_xlnm.Print_Area" localSheetId="2">'3.研究类'!$A$1:$K$38</definedName>
  </definedNames>
  <calcPr calcId="144525"/>
</workbook>
</file>

<file path=xl/calcChain.xml><?xml version="1.0" encoding="utf-8"?>
<calcChain xmlns="http://schemas.openxmlformats.org/spreadsheetml/2006/main">
  <c r="E30" i="25" l="1"/>
  <c r="E29" i="25"/>
  <c r="E28" i="25"/>
  <c r="E27" i="25"/>
  <c r="E31" i="29"/>
  <c r="E30" i="29"/>
  <c r="E29" i="29"/>
  <c r="E27" i="28"/>
  <c r="E26" i="28"/>
  <c r="E29" i="27"/>
  <c r="E28" i="27"/>
  <c r="E30" i="27"/>
  <c r="E31" i="23"/>
  <c r="E30" i="23"/>
  <c r="E30" i="22"/>
  <c r="E29" i="22"/>
  <c r="E28" i="22"/>
  <c r="E26" i="21"/>
  <c r="E25" i="21"/>
  <c r="E26" i="20"/>
  <c r="E29" i="20"/>
  <c r="E28" i="20"/>
  <c r="E27" i="20"/>
  <c r="E28" i="19"/>
  <c r="E27" i="19"/>
  <c r="E26" i="19"/>
  <c r="E25" i="19"/>
  <c r="E31" i="2" l="1"/>
  <c r="E30" i="2"/>
  <c r="E29" i="2"/>
  <c r="E32" i="2"/>
  <c r="E30" i="16"/>
  <c r="E29" i="16"/>
  <c r="E28" i="16"/>
  <c r="E31" i="16"/>
  <c r="I8" i="25" l="1"/>
  <c r="I8" i="29"/>
  <c r="I8" i="28"/>
  <c r="I8" i="27"/>
  <c r="I8" i="23"/>
  <c r="I8" i="22"/>
  <c r="I8" i="21"/>
  <c r="I8" i="20"/>
  <c r="I8" i="19"/>
  <c r="I8" i="16"/>
  <c r="J8" i="16" s="1"/>
  <c r="J8" i="25" l="1"/>
  <c r="J31" i="25" s="1"/>
  <c r="J8" i="29"/>
  <c r="J32" i="29" s="1"/>
  <c r="J8" i="28"/>
  <c r="J28" i="28" s="1"/>
  <c r="J8" i="27"/>
  <c r="J31" i="27" s="1"/>
  <c r="J8" i="23"/>
  <c r="J32" i="23" s="1"/>
  <c r="J8" i="22"/>
  <c r="J31" i="22" s="1"/>
  <c r="J8" i="21"/>
  <c r="J27" i="21" s="1"/>
  <c r="J8" i="20"/>
  <c r="J30" i="20" s="1"/>
  <c r="J8" i="19"/>
  <c r="J29" i="19" s="1"/>
  <c r="I8" i="2"/>
  <c r="J8" i="2" s="1"/>
  <c r="J33" i="2" s="1"/>
  <c r="I8" i="18"/>
  <c r="J8" i="18" s="1"/>
  <c r="J26" i="18" s="1"/>
  <c r="J32" i="16"/>
</calcChain>
</file>

<file path=xl/sharedStrings.xml><?xml version="1.0" encoding="utf-8"?>
<sst xmlns="http://schemas.openxmlformats.org/spreadsheetml/2006/main" count="1484" uniqueCount="351">
  <si>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</si>
  <si>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</si>
  <si>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培训类</t>
  </si>
  <si>
    <t>主管部门及代码</t>
  </si>
  <si>
    <t>北京市交通委员会170</t>
  </si>
  <si>
    <t>实施单位</t>
  </si>
  <si>
    <t>项目资金                    （万元）</t>
  </si>
  <si>
    <t>年初预算数（A）</t>
  </si>
  <si>
    <t>得分</t>
  </si>
  <si>
    <t>得分计算方法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</si>
  <si>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</si>
  <si>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</si>
  <si>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</si>
  <si>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</si>
  <si>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</si>
  <si>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</si>
  <si>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</si>
  <si>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</si>
  <si>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</si>
  <si>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</si>
  <si>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</si>
  <si>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</si>
  <si>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</si>
  <si>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</si>
  <si>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</si>
  <si>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</si>
  <si>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</si>
  <si>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</si>
  <si>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</si>
  <si>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</si>
  <si>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</si>
  <si>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</si>
  <si>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</si>
  <si>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</si>
  <si>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</si>
  <si>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</si>
  <si>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</si>
  <si>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</si>
  <si>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</si>
  <si>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</si>
  <si>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</si>
  <si>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</si>
  <si>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</si>
  <si>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</si>
  <si>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</si>
  <si>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
果
指
标
(40分)</t>
  </si>
  <si>
    <t>**社会影响力1</t>
  </si>
  <si>
    <t>通过培训达到**效果1</t>
  </si>
  <si>
    <t>达到预期目标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</si>
  <si>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</si>
  <si>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</si>
  <si>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</si>
  <si>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</si>
  <si>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</si>
  <si>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</si>
  <si>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</si>
  <si>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</si>
  <si>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</si>
  <si>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</si>
  <si>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</si>
  <si>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**套</t>
  </si>
  <si>
    <t>系统开发数量</t>
  </si>
  <si>
    <t>政府采购率</t>
  </si>
  <si>
    <t>**%</t>
  </si>
  <si>
    <t>当年**月前</t>
  </si>
  <si>
    <t>招标采购时间</t>
  </si>
  <si>
    <t>验收时间</t>
  </si>
  <si>
    <t>社会效益1</t>
  </si>
  <si>
    <t>达到预期指标</t>
  </si>
  <si>
    <t>社会效益2</t>
  </si>
  <si>
    <t>经济效益</t>
  </si>
  <si>
    <t>研究类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</si>
  <si>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</si>
  <si>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</si>
  <si>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</si>
  <si>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</si>
  <si>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</si>
  <si>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</si>
  <si>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</si>
  <si>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</si>
  <si>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</si>
  <si>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</si>
  <si>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</si>
  <si>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</si>
  <si>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</si>
  <si>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</si>
  <si>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</si>
  <si>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</si>
  <si>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</si>
  <si>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</si>
  <si>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</si>
  <si>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</si>
  <si>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</si>
  <si>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</si>
  <si>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</si>
  <si>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</si>
  <si>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</si>
  <si>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基建修缮类</t>
  </si>
  <si>
    <t>建设、改造、修缮面积</t>
  </si>
  <si>
    <t>**平米</t>
  </si>
  <si>
    <t>完成值达到指标值，记满分；未达到指标值，按B/A或A/B*该指标分值记分。(即较小的数/大数*该指标分值）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</si>
  <si>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</si>
  <si>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</si>
  <si>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</si>
  <si>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</si>
  <si>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</si>
  <si>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</si>
  <si>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</si>
  <si>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</si>
  <si>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</si>
  <si>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</si>
  <si>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</si>
  <si>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</si>
  <si>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</si>
  <si>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</si>
  <si>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</si>
  <si>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</si>
  <si>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购置类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</si>
  <si>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</si>
  <si>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</si>
  <si>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</si>
  <si>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</si>
  <si>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</si>
  <si>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</si>
  <si>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</si>
  <si>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</si>
  <si>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在预算控制范围内得满分，超出预算按A/B*该指标分值计分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</si>
  <si>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</si>
  <si>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</si>
  <si>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</si>
  <si>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</si>
  <si>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</si>
  <si>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</si>
  <si>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</si>
  <si>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纪检监察类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</si>
  <si>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</si>
  <si>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</si>
  <si>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</si>
  <si>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</si>
  <si>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</si>
  <si>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</si>
  <si>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</si>
  <si>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</si>
  <si>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</si>
  <si>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</si>
  <si>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</si>
  <si>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国际文化交流类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</si>
  <si>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</si>
  <si>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</si>
  <si>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</si>
  <si>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</si>
  <si>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</si>
  <si>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</si>
  <si>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</si>
  <si>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</si>
  <si>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</si>
  <si>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</si>
  <si>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</si>
  <si>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</si>
  <si>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</si>
  <si>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</si>
  <si>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</si>
  <si>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</si>
  <si>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</si>
  <si>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</si>
  <si>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</si>
  <si>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展览类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</si>
  <si>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</si>
  <si>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</si>
  <si>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</si>
  <si>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</si>
  <si>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</si>
  <si>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</si>
  <si>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</si>
  <si>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</si>
  <si>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</si>
  <si>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</si>
  <si>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</si>
  <si>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</si>
  <si>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</si>
  <si>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</si>
  <si>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</si>
  <si>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</si>
  <si>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</si>
  <si>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</si>
  <si>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</si>
  <si>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</si>
  <si>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</si>
  <si>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</si>
  <si>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宣传类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</si>
  <si>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</si>
  <si>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</si>
  <si>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</si>
  <si>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</si>
  <si>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</si>
  <si>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</si>
  <si>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</si>
  <si>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</si>
  <si>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</si>
  <si>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</si>
  <si>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</si>
  <si>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</si>
  <si>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</si>
  <si>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</si>
  <si>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</si>
  <si>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</si>
  <si>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</si>
  <si>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</si>
  <si>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</si>
  <si>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</si>
  <si>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补助经费类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</si>
  <si>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</si>
  <si>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</si>
  <si>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</si>
  <si>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</si>
  <si>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</si>
  <si>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</si>
  <si>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</si>
  <si>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</si>
  <si>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</si>
  <si>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</si>
  <si>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</si>
  <si>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</si>
  <si>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</si>
  <si>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</si>
  <si>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</si>
  <si>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</si>
  <si>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</si>
  <si>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</si>
  <si>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</si>
  <si>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技术考试竞赛类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</si>
  <si>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</si>
  <si>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</si>
  <si>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</si>
  <si>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</si>
  <si>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</si>
  <si>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</si>
  <si>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</si>
  <si>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</si>
  <si>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</si>
  <si>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</si>
  <si>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</si>
  <si>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</si>
  <si>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</si>
  <si>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</si>
  <si>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</si>
  <si>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</si>
  <si>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成本指标（10分）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</si>
  <si>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</si>
  <si>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</si>
  <si>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</si>
  <si>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</si>
  <si>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</si>
  <si>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</si>
  <si>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综合类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</si>
  <si>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</si>
  <si>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</si>
  <si>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</si>
  <si>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</si>
  <si>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</si>
  <si>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</si>
  <si>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</si>
  <si>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</si>
  <si>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</si>
  <si>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</si>
  <si>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</si>
  <si>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</si>
  <si>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</si>
  <si>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</si>
  <si>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</si>
  <si>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</si>
  <si>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t>**</t>
    <phoneticPr fontId="11" type="noConversion"/>
  </si>
  <si>
    <r>
      <rPr>
        <sz val="11"/>
        <color theme="1"/>
        <rFont val="宋体"/>
        <family val="3"/>
        <charset val="134"/>
      </rPr>
      <t>分值（1</t>
    </r>
    <r>
      <rPr>
        <sz val="11"/>
        <color indexed="8"/>
        <rFont val="宋体"/>
        <family val="3"/>
        <charset val="134"/>
      </rPr>
      <t>0分）</t>
    </r>
  </si>
  <si>
    <r>
      <rPr>
        <sz val="11"/>
        <color theme="1"/>
        <rFont val="宋体"/>
        <family val="3"/>
        <charset val="134"/>
      </rPr>
      <t>注：1</t>
    </r>
    <r>
      <rPr>
        <sz val="11"/>
        <color indexed="8"/>
        <rFont val="宋体"/>
        <family val="3"/>
        <charset val="134"/>
      </rPr>
      <t>.得分一档最高不能超过该指标分值上限。</t>
    </r>
  </si>
  <si>
    <r>
      <rPr>
        <sz val="11"/>
        <color theme="1"/>
        <rFont val="宋体"/>
        <family val="3"/>
        <charset val="134"/>
      </rPr>
      <t xml:space="preserve">    3.定量指标若为正向指标（即指标值为</t>
    </r>
    <r>
      <rPr>
        <sz val="11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</si>
  <si>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r>
      <t>北京市交通委员会1</t>
    </r>
    <r>
      <rPr>
        <sz val="12"/>
        <color indexed="8"/>
        <rFont val="宋体"/>
        <family val="3"/>
        <charset val="134"/>
      </rPr>
      <t>70</t>
    </r>
  </si>
  <si>
    <r>
      <rPr>
        <sz val="12"/>
        <color theme="1"/>
        <rFont val="宋体"/>
        <family val="3"/>
        <charset val="134"/>
      </rPr>
      <t>完成值达到指标值，记满分；未达到指标值，按</t>
    </r>
    <r>
      <rPr>
        <sz val="12"/>
        <color indexed="8"/>
        <rFont val="宋体"/>
        <family val="3"/>
        <charset val="134"/>
      </rPr>
      <t>B/A或A/B*该指标分值记分。(即较小的数/大数*该指标分值）</t>
    </r>
  </si>
  <si>
    <r>
      <rPr>
        <sz val="12"/>
        <color theme="1"/>
        <rFont val="宋体"/>
        <family val="3"/>
        <charset val="134"/>
      </rPr>
      <t>在预算控制范围内得满分，超出预算按</t>
    </r>
    <r>
      <rPr>
        <sz val="12"/>
        <color indexed="8"/>
        <rFont val="宋体"/>
        <family val="3"/>
        <charset val="134"/>
      </rPr>
      <t>A/B*该指标分值计分</t>
    </r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</si>
  <si>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</si>
  <si>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</si>
  <si>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r>
      <rPr>
        <sz val="12"/>
        <color theme="1"/>
        <rFont val="宋体"/>
        <family val="3"/>
        <charset val="134"/>
      </rPr>
      <t>分值  （1</t>
    </r>
    <r>
      <rPr>
        <sz val="12"/>
        <color indexed="8"/>
        <rFont val="宋体"/>
        <family val="3"/>
        <charset val="134"/>
      </rPr>
      <t>0分）</t>
    </r>
    <phoneticPr fontId="11" type="noConversion"/>
  </si>
  <si>
    <r>
      <rPr>
        <sz val="12"/>
        <color theme="1"/>
        <rFont val="宋体"/>
        <family val="3"/>
        <charset val="134"/>
      </rPr>
      <t>分值   （1</t>
    </r>
    <r>
      <rPr>
        <sz val="12"/>
        <color indexed="8"/>
        <rFont val="宋体"/>
        <family val="3"/>
        <charset val="134"/>
      </rPr>
      <t>0分）</t>
    </r>
    <phoneticPr fontId="11" type="noConversion"/>
  </si>
  <si>
    <r>
      <t>北京市交通委员会1</t>
    </r>
    <r>
      <rPr>
        <sz val="11"/>
        <color rgb="FF000000"/>
        <rFont val="宋体"/>
        <family val="3"/>
        <charset val="134"/>
      </rPr>
      <t>70</t>
    </r>
  </si>
  <si>
    <t>附件3-1</t>
    <phoneticPr fontId="11" type="noConversion"/>
  </si>
  <si>
    <t>附件3-3</t>
    <phoneticPr fontId="11" type="noConversion"/>
  </si>
  <si>
    <t>附件3-4</t>
    <phoneticPr fontId="11" type="noConversion"/>
  </si>
  <si>
    <t>附件3-5</t>
    <phoneticPr fontId="11" type="noConversion"/>
  </si>
  <si>
    <t>附件3-6</t>
    <phoneticPr fontId="11" type="noConversion"/>
  </si>
  <si>
    <t>附件3-7</t>
    <phoneticPr fontId="11" type="noConversion"/>
  </si>
  <si>
    <t>附件3-8</t>
    <phoneticPr fontId="11" type="noConversion"/>
  </si>
  <si>
    <t>附件3-9</t>
    <phoneticPr fontId="11" type="noConversion"/>
  </si>
  <si>
    <t>附件3-10</t>
    <phoneticPr fontId="11" type="noConversion"/>
  </si>
  <si>
    <t>附件3-11</t>
    <phoneticPr fontId="11" type="noConversion"/>
  </si>
  <si>
    <t>附件3-12</t>
    <phoneticPr fontId="11" type="noConversion"/>
  </si>
  <si>
    <r>
      <rPr>
        <sz val="11"/>
        <color theme="1"/>
        <rFont val="宋体"/>
        <family val="3"/>
        <charset val="134"/>
      </rPr>
      <t>完成值达到指标值，记满分；未达到指标值，按</t>
    </r>
    <r>
      <rPr>
        <sz val="11"/>
        <color indexed="8"/>
        <rFont val="宋体"/>
        <family val="3"/>
        <charset val="134"/>
      </rPr>
      <t>B/A或A/B*该指标分值记分。(即较小的数/大数*该指标分值）</t>
    </r>
  </si>
  <si>
    <r>
      <rPr>
        <sz val="11"/>
        <color theme="1"/>
        <rFont val="宋体"/>
        <family val="3"/>
        <charset val="134"/>
      </rPr>
      <t>在预算控制范围内得满分，超出预算按</t>
    </r>
    <r>
      <rPr>
        <sz val="11"/>
        <color indexed="8"/>
        <rFont val="宋体"/>
        <family val="3"/>
        <charset val="134"/>
      </rPr>
      <t>A/B*该指标分值计分</t>
    </r>
  </si>
  <si>
    <r>
      <rPr>
        <sz val="11"/>
        <color theme="1"/>
        <rFont val="宋体"/>
        <family val="3"/>
        <charset val="134"/>
      </rPr>
      <t>分值   （1</t>
    </r>
    <r>
      <rPr>
        <sz val="11"/>
        <color indexed="8"/>
        <rFont val="宋体"/>
        <family val="3"/>
        <charset val="134"/>
      </rPr>
      <t>0分）</t>
    </r>
    <phoneticPr fontId="11" type="noConversion"/>
  </si>
  <si>
    <r>
      <rPr>
        <sz val="11"/>
        <color theme="1"/>
        <rFont val="宋体"/>
        <family val="3"/>
        <charset val="134"/>
      </rPr>
      <t>分值    （1</t>
    </r>
    <r>
      <rPr>
        <sz val="11"/>
        <color indexed="8"/>
        <rFont val="宋体"/>
        <family val="3"/>
        <charset val="134"/>
      </rPr>
      <t>0分）</t>
    </r>
    <phoneticPr fontId="11" type="noConversion"/>
  </si>
  <si>
    <r>
      <t>北京市交通委员会1</t>
    </r>
    <r>
      <rPr>
        <sz val="11"/>
        <color indexed="8"/>
        <rFont val="宋体"/>
        <family val="3"/>
        <charset val="134"/>
      </rPr>
      <t>70</t>
    </r>
  </si>
  <si>
    <r>
      <rPr>
        <sz val="11"/>
        <color theme="1"/>
        <rFont val="宋体"/>
        <family val="3"/>
        <charset val="134"/>
      </rPr>
      <t>分值     （1</t>
    </r>
    <r>
      <rPr>
        <sz val="11"/>
        <color indexed="8"/>
        <rFont val="宋体"/>
        <family val="3"/>
        <charset val="134"/>
      </rPr>
      <t>0分）</t>
    </r>
    <phoneticPr fontId="11" type="noConversion"/>
  </si>
  <si>
    <r>
      <rPr>
        <sz val="12"/>
        <color theme="1"/>
        <rFont val="宋体"/>
        <family val="3"/>
        <charset val="134"/>
      </rPr>
      <t>分值（1</t>
    </r>
    <r>
      <rPr>
        <sz val="12"/>
        <color indexed="8"/>
        <rFont val="宋体"/>
        <family val="3"/>
        <charset val="134"/>
      </rPr>
      <t>0分）</t>
    </r>
  </si>
  <si>
    <t>其中：当年财政拨款</t>
    <phoneticPr fontId="11" type="noConversion"/>
  </si>
  <si>
    <t>上年结转资金</t>
    <phoneticPr fontId="11" type="noConversion"/>
  </si>
  <si>
    <t>（2020年度）</t>
    <phoneticPr fontId="11" type="noConversion"/>
  </si>
  <si>
    <t>实际完成情况综述</t>
    <phoneticPr fontId="11" type="noConversion"/>
  </si>
  <si>
    <t>预期目标综述</t>
    <phoneticPr fontId="11" type="noConversion"/>
  </si>
  <si>
    <t>时效指标
（12分）</t>
    <phoneticPr fontId="11" type="noConversion"/>
  </si>
  <si>
    <t>年度资金总额：</t>
    <phoneticPr fontId="11" type="noConversion"/>
  </si>
  <si>
    <r>
      <t>全年预算数（B</t>
    </r>
    <r>
      <rPr>
        <sz val="11"/>
        <color theme="1"/>
        <rFont val="宋体"/>
        <family val="3"/>
        <charset val="134"/>
        <scheme val="minor"/>
      </rPr>
      <t>)</t>
    </r>
    <phoneticPr fontId="11" type="noConversion"/>
  </si>
  <si>
    <t>全年执行数（C）</t>
    <phoneticPr fontId="11" type="noConversion"/>
  </si>
  <si>
    <r>
      <t>执行率（C/</t>
    </r>
    <r>
      <rPr>
        <sz val="11"/>
        <color theme="1"/>
        <rFont val="宋体"/>
        <family val="3"/>
        <charset val="134"/>
        <scheme val="minor"/>
      </rPr>
      <t>B</t>
    </r>
    <r>
      <rPr>
        <sz val="11"/>
        <color theme="1"/>
        <rFont val="宋体"/>
        <family val="3"/>
        <charset val="134"/>
        <scheme val="minor"/>
      </rPr>
      <t>)</t>
    </r>
    <phoneticPr fontId="11" type="noConversion"/>
  </si>
  <si>
    <t xml:space="preserve">    4.请在“未完成原因分析”中说明偏离目标、不能完成目标的原因及拟采取的措施。</t>
    <phoneticPr fontId="11" type="noConversion"/>
  </si>
  <si>
    <t xml:space="preserve">    5.全年预算数填写调整后的预算（财政批准的）</t>
    <phoneticPr fontId="11" type="noConversion"/>
  </si>
  <si>
    <t xml:space="preserve">    5.全年预算数填写调整后的预算（财政批准的）</t>
    <phoneticPr fontId="11" type="noConversion"/>
  </si>
  <si>
    <t>全年执行数（C）</t>
  </si>
  <si>
    <t>全年执行数（C）</t>
    <phoneticPr fontId="11" type="noConversion"/>
  </si>
  <si>
    <t>执行率（C/B)</t>
    <phoneticPr fontId="11" type="noConversion"/>
  </si>
  <si>
    <t>效益指标
（40分）</t>
    <phoneticPr fontId="11" type="noConversion"/>
  </si>
  <si>
    <t>政务云租赁</t>
  </si>
  <si>
    <t>完成系统初验</t>
  </si>
  <si>
    <t>完成系统终验</t>
  </si>
  <si>
    <t>2020年5月前</t>
  </si>
  <si>
    <t>2020年6月前</t>
  </si>
  <si>
    <t>2020年12月前</t>
  </si>
  <si>
    <t>年初预算数（A）</t>
    <phoneticPr fontId="11" type="noConversion"/>
  </si>
  <si>
    <t>全年执行数（C）</t>
    <phoneticPr fontId="11" type="noConversion"/>
  </si>
  <si>
    <t>29套</t>
    <phoneticPr fontId="11" type="noConversion"/>
  </si>
  <si>
    <t>1套（期限：2020年4月-2020年6月,共计3个月）</t>
    <phoneticPr fontId="11" type="noConversion"/>
  </si>
  <si>
    <t>1套</t>
    <phoneticPr fontId="11" type="noConversion"/>
  </si>
  <si>
    <t>专家评审合格率</t>
    <phoneticPr fontId="11" type="noConversion"/>
  </si>
  <si>
    <t>按照合同约定时间支付</t>
    <phoneticPr fontId="11" type="noConversion"/>
  </si>
  <si>
    <t>申请初验</t>
    <phoneticPr fontId="24" type="noConversion"/>
  </si>
  <si>
    <t>本工程将实现动态实时对隧道机电设施运行状态监控，建立完备的隧道机电设施设备资产管理库，科学指导隧道机电设施养护维修和管理决策等工作，确保隧道机电设施正常运行，有效减少隧道安全隐患。</t>
    <phoneticPr fontId="11" type="noConversion"/>
  </si>
  <si>
    <t>北京市交通信息中心路政局分中心</t>
    <phoneticPr fontId="11" type="noConversion"/>
  </si>
  <si>
    <t>全年预算数（B)</t>
    <phoneticPr fontId="11" type="noConversion"/>
  </si>
  <si>
    <t>年度资金总额：</t>
    <phoneticPr fontId="11" type="noConversion"/>
  </si>
  <si>
    <t>上年结转资金</t>
    <phoneticPr fontId="11" type="noConversion"/>
  </si>
  <si>
    <t>完成公路机电设施管养信息平台项目（一期）项目系统开发工作，项目通过初验评审；开展系统推广工作，项目通过终验评审。</t>
    <phoneticPr fontId="11" type="noConversion"/>
  </si>
  <si>
    <t>软件采购数量</t>
    <phoneticPr fontId="24" type="noConversion"/>
  </si>
  <si>
    <t>资金支付进度</t>
    <phoneticPr fontId="24" type="noConversion"/>
  </si>
  <si>
    <t>2020年12月前</t>
    <phoneticPr fontId="11" type="noConversion"/>
  </si>
  <si>
    <t>460.472万元</t>
    <phoneticPr fontId="11" type="noConversion"/>
  </si>
  <si>
    <t>458.522万元</t>
    <phoneticPr fontId="11" type="noConversion"/>
  </si>
  <si>
    <t>社会效益</t>
    <phoneticPr fontId="11" type="noConversion"/>
  </si>
  <si>
    <r>
      <t>北京市交通委员会1</t>
    </r>
    <r>
      <rPr>
        <sz val="11"/>
        <color rgb="FF000000"/>
        <rFont val="宋体"/>
        <family val="3"/>
        <charset val="134"/>
        <scheme val="minor"/>
      </rPr>
      <t>70</t>
    </r>
  </si>
  <si>
    <r>
      <t>分值（1</t>
    </r>
    <r>
      <rPr>
        <sz val="11"/>
        <color indexed="8"/>
        <rFont val="宋体"/>
        <family val="3"/>
        <charset val="134"/>
        <scheme val="minor"/>
      </rPr>
      <t>0分）</t>
    </r>
  </si>
  <si>
    <r>
      <t>完成值达到指标值，记满分；未达到指标值，按</t>
    </r>
    <r>
      <rPr>
        <sz val="11"/>
        <color indexed="8"/>
        <rFont val="宋体"/>
        <family val="3"/>
        <charset val="134"/>
        <scheme val="minor"/>
      </rPr>
      <t>B/A或A/B*该指标分值记分。(即较小的数/大数*该指标分值）</t>
    </r>
  </si>
  <si>
    <r>
      <t>在预算控制范围内得满分，超出预算按</t>
    </r>
    <r>
      <rPr>
        <sz val="11"/>
        <color indexed="8"/>
        <rFont val="宋体"/>
        <family val="3"/>
        <charset val="134"/>
        <scheme val="minor"/>
      </rPr>
      <t>A/B*该指标分值计分</t>
    </r>
  </si>
  <si>
    <t>本工程的建设将进一步提高对所属隧道机电设施的管理水平，规范隧道设备养护管理工作，通过信息化手段提高管理效率，降低社会资源。</t>
    <phoneticPr fontId="11" type="noConversion"/>
  </si>
  <si>
    <t>支持证据不足</t>
    <phoneticPr fontId="11" type="noConversion"/>
  </si>
  <si>
    <t>公路机电设施管养信息平台项目（一期）建设项目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</si>
</sst>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14" fillId="0" borderId="8" xfId="4" applyFont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176" fontId="12" fillId="0" borderId="8" xfId="0" applyNumberFormat="1" applyFont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4" fillId="0" borderId="3" xfId="4" applyFont="1" applyBorder="1" applyAlignment="1">
      <alignment vertical="center" wrapText="1"/>
    </xf>
    <xf numFmtId="0" fontId="12" fillId="0" borderId="8" xfId="9" applyFont="1" applyBorder="1" applyAlignment="1">
      <alignment horizontal="center" vertical="center" wrapText="1"/>
    </xf>
    <xf numFmtId="0" fontId="12" fillId="0" borderId="0" xfId="0" applyFont="1" applyBorder="1">
      <alignment vertical="center"/>
    </xf>
    <xf numFmtId="0" fontId="16" fillId="0" borderId="0" xfId="0" applyFont="1">
      <alignment vertical="center"/>
    </xf>
    <xf numFmtId="0" fontId="16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76" fontId="16" fillId="0" borderId="8" xfId="0" applyNumberFormat="1" applyFont="1" applyFill="1" applyBorder="1" applyAlignment="1">
      <alignment horizontal="center" vertical="center" wrapText="1"/>
    </xf>
    <xf numFmtId="10" fontId="16" fillId="0" borderId="8" xfId="0" applyNumberFormat="1" applyFont="1" applyFill="1" applyBorder="1" applyAlignment="1">
      <alignment horizontal="center" vertical="center"/>
    </xf>
    <xf numFmtId="176" fontId="16" fillId="0" borderId="8" xfId="0" applyNumberFormat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left" vertical="center" wrapText="1"/>
    </xf>
    <xf numFmtId="0" fontId="16" fillId="0" borderId="8" xfId="9" applyFont="1" applyFill="1" applyBorder="1" applyAlignment="1">
      <alignment horizontal="center" vertical="center" wrapText="1"/>
    </xf>
    <xf numFmtId="0" fontId="19" fillId="0" borderId="3" xfId="4" applyFont="1" applyBorder="1" applyAlignment="1">
      <alignment vertical="center" wrapText="1"/>
    </xf>
    <xf numFmtId="0" fontId="16" fillId="0" borderId="8" xfId="9" applyFont="1" applyBorder="1" applyAlignment="1">
      <alignment horizontal="center" vertical="center" wrapText="1"/>
    </xf>
    <xf numFmtId="9" fontId="16" fillId="0" borderId="8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/>
    </xf>
    <xf numFmtId="0" fontId="19" fillId="0" borderId="13" xfId="6" applyFont="1" applyBorder="1" applyAlignment="1">
      <alignment horizontal="center" vertical="center" wrapText="1"/>
    </xf>
    <xf numFmtId="176" fontId="16" fillId="0" borderId="13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vertical="center"/>
    </xf>
    <xf numFmtId="0" fontId="20" fillId="0" borderId="1" xfId="0" applyFont="1" applyBorder="1" applyAlignment="1">
      <alignment horizontal="center" vertical="center"/>
    </xf>
    <xf numFmtId="176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16" fillId="0" borderId="1" xfId="0" applyFont="1" applyBorder="1">
      <alignment vertical="center"/>
    </xf>
    <xf numFmtId="0" fontId="16" fillId="0" borderId="0" xfId="0" applyFont="1" applyBorder="1">
      <alignment vertical="center"/>
    </xf>
    <xf numFmtId="0" fontId="21" fillId="0" borderId="8" xfId="9" applyFont="1" applyFill="1" applyBorder="1" applyAlignment="1">
      <alignment horizontal="center" vertical="center" wrapText="1"/>
    </xf>
    <xf numFmtId="0" fontId="19" fillId="0" borderId="3" xfId="4" applyFont="1" applyFill="1" applyBorder="1" applyAlignment="1">
      <alignment vertical="center" wrapText="1"/>
    </xf>
    <xf numFmtId="0" fontId="22" fillId="0" borderId="8" xfId="9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12" fillId="0" borderId="8" xfId="0" applyFont="1" applyFill="1" applyBorder="1" applyAlignment="1">
      <alignment horizontal="center" vertical="center"/>
    </xf>
    <xf numFmtId="0" fontId="14" fillId="0" borderId="8" xfId="4" applyFont="1" applyFill="1" applyBorder="1" applyAlignment="1">
      <alignment horizontal="right" vertical="center" wrapText="1"/>
    </xf>
    <xf numFmtId="0" fontId="14" fillId="0" borderId="8" xfId="6" applyFont="1" applyFill="1" applyBorder="1" applyAlignment="1">
      <alignment vertical="center" wrapText="1"/>
    </xf>
    <xf numFmtId="0" fontId="14" fillId="0" borderId="8" xfId="6" applyFont="1" applyFill="1" applyBorder="1" applyAlignment="1">
      <alignment horizontal="center" vertical="center" wrapText="1"/>
    </xf>
    <xf numFmtId="9" fontId="12" fillId="0" borderId="8" xfId="0" applyNumberFormat="1" applyFont="1" applyBorder="1" applyAlignment="1">
      <alignment horizontal="center" vertical="center"/>
    </xf>
    <xf numFmtId="0" fontId="14" fillId="0" borderId="8" xfId="4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left" vertical="center" wrapText="1"/>
    </xf>
    <xf numFmtId="176" fontId="12" fillId="0" borderId="13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176" fontId="12" fillId="0" borderId="0" xfId="0" applyNumberFormat="1" applyFont="1" applyFill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/>
    </xf>
    <xf numFmtId="0" fontId="12" fillId="0" borderId="8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4" fillId="0" borderId="3" xfId="4" applyFont="1" applyFill="1" applyBorder="1" applyAlignment="1">
      <alignment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4" fillId="0" borderId="13" xfId="4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14" fillId="0" borderId="3" xfId="4" applyFont="1" applyBorder="1" applyAlignment="1">
      <alignment horizontal="center" vertical="center" wrapText="1"/>
    </xf>
    <xf numFmtId="0" fontId="14" fillId="0" borderId="8" xfId="4" applyFont="1" applyBorder="1" applyAlignment="1">
      <alignment vertical="center" wrapText="1"/>
    </xf>
    <xf numFmtId="0" fontId="14" fillId="0" borderId="8" xfId="4" applyFont="1" applyFill="1" applyBorder="1" applyAlignment="1">
      <alignment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6" fillId="0" borderId="3" xfId="1" applyFont="1" applyBorder="1" applyAlignment="1">
      <alignment horizontal="left" vertical="center" wrapText="1"/>
    </xf>
    <xf numFmtId="0" fontId="16" fillId="0" borderId="3" xfId="1" applyFont="1" applyFill="1" applyBorder="1" applyAlignment="1">
      <alignment horizontal="left" vertical="center" wrapText="1"/>
    </xf>
    <xf numFmtId="0" fontId="22" fillId="0" borderId="8" xfId="1" applyFont="1" applyBorder="1" applyAlignment="1">
      <alignment horizontal="left" vertical="center" wrapText="1"/>
    </xf>
    <xf numFmtId="0" fontId="16" fillId="0" borderId="8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18" fillId="0" borderId="8" xfId="0" applyFont="1" applyBorder="1" applyAlignment="1">
      <alignment vertical="center"/>
    </xf>
    <xf numFmtId="0" fontId="13" fillId="0" borderId="8" xfId="0" applyFont="1" applyFill="1" applyBorder="1" applyAlignment="1">
      <alignment vertical="center"/>
    </xf>
    <xf numFmtId="0" fontId="16" fillId="0" borderId="8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vertical="center"/>
    </xf>
    <xf numFmtId="0" fontId="19" fillId="0" borderId="8" xfId="4" applyFont="1" applyFill="1" applyBorder="1" applyAlignment="1">
      <alignment horizontal="right" vertical="center" wrapText="1"/>
    </xf>
    <xf numFmtId="0" fontId="16" fillId="0" borderId="5" xfId="0" applyFont="1" applyFill="1" applyBorder="1" applyAlignment="1">
      <alignment vertical="center"/>
    </xf>
    <xf numFmtId="0" fontId="18" fillId="0" borderId="5" xfId="0" applyFont="1" applyFill="1" applyBorder="1" applyAlignment="1">
      <alignment vertical="center"/>
    </xf>
    <xf numFmtId="0" fontId="17" fillId="0" borderId="5" xfId="0" applyFont="1" applyFill="1" applyBorder="1" applyAlignment="1">
      <alignment vertical="center"/>
    </xf>
    <xf numFmtId="0" fontId="16" fillId="0" borderId="8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176" fontId="0" fillId="0" borderId="0" xfId="0" applyNumberFormat="1" applyFill="1" applyAlignment="1">
      <alignment horizontal="center" vertical="center" wrapText="1"/>
    </xf>
    <xf numFmtId="0" fontId="18" fillId="0" borderId="8" xfId="0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8" xfId="9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0" fontId="8" fillId="0" borderId="8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76" fontId="8" fillId="0" borderId="8" xfId="0" applyNumberFormat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9" fontId="8" fillId="0" borderId="8" xfId="1" applyNumberFormat="1" applyFont="1" applyBorder="1" applyAlignment="1">
      <alignment horizontal="center" vertical="center" wrapText="1"/>
    </xf>
    <xf numFmtId="9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vertical="center"/>
    </xf>
    <xf numFmtId="0" fontId="21" fillId="0" borderId="8" xfId="4" applyFont="1" applyFill="1" applyBorder="1" applyAlignment="1">
      <alignment horizontal="right" vertical="center" wrapText="1"/>
    </xf>
    <xf numFmtId="0" fontId="21" fillId="0" borderId="8" xfId="4" applyFont="1" applyBorder="1" applyAlignment="1">
      <alignment horizontal="right" vertical="center" wrapText="1"/>
    </xf>
    <xf numFmtId="0" fontId="26" fillId="0" borderId="5" xfId="0" applyFont="1" applyFill="1" applyBorder="1" applyAlignment="1">
      <alignment vertical="center"/>
    </xf>
    <xf numFmtId="0" fontId="21" fillId="0" borderId="13" xfId="6" applyFont="1" applyBorder="1" applyAlignment="1">
      <alignment horizontal="center" vertical="center" wrapText="1"/>
    </xf>
    <xf numFmtId="49" fontId="21" fillId="3" borderId="8" xfId="6" applyNumberFormat="1" applyFont="1" applyFill="1" applyBorder="1" applyAlignment="1">
      <alignment horizontal="justify" vertical="center" wrapText="1"/>
    </xf>
    <xf numFmtId="0" fontId="8" fillId="0" borderId="8" xfId="0" applyFont="1" applyBorder="1" applyAlignment="1">
      <alignment horizontal="justify" vertical="center"/>
    </xf>
    <xf numFmtId="49" fontId="21" fillId="2" borderId="8" xfId="6" applyNumberFormat="1" applyFont="1" applyFill="1" applyBorder="1" applyAlignment="1">
      <alignment horizontal="justify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16" fillId="0" borderId="4" xfId="0" applyNumberFormat="1" applyFont="1" applyBorder="1" applyAlignment="1">
      <alignment horizontal="center" vertical="center" wrapText="1"/>
    </xf>
    <xf numFmtId="0" fontId="16" fillId="0" borderId="5" xfId="0" applyNumberFormat="1" applyFont="1" applyBorder="1" applyAlignment="1">
      <alignment horizontal="center" vertical="center" wrapText="1"/>
    </xf>
    <xf numFmtId="0" fontId="16" fillId="0" borderId="4" xfId="0" applyFont="1" applyBorder="1">
      <alignment vertical="center"/>
    </xf>
    <xf numFmtId="0" fontId="16" fillId="0" borderId="5" xfId="0" applyFont="1" applyBorder="1">
      <alignment vertical="center"/>
    </xf>
    <xf numFmtId="0" fontId="16" fillId="0" borderId="13" xfId="0" applyFont="1" applyFill="1" applyBorder="1" applyAlignment="1">
      <alignment horizontal="left" vertical="center" wrapText="1"/>
    </xf>
    <xf numFmtId="0" fontId="16" fillId="0" borderId="14" xfId="0" applyFont="1" applyFill="1" applyBorder="1" applyAlignment="1">
      <alignment horizontal="left" vertical="center" wrapText="1"/>
    </xf>
    <xf numFmtId="0" fontId="16" fillId="0" borderId="15" xfId="0" applyFont="1" applyFill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textRotation="255"/>
    </xf>
    <xf numFmtId="0" fontId="16" fillId="0" borderId="15" xfId="0" applyFont="1" applyBorder="1" applyAlignment="1">
      <alignment horizontal="center" vertical="center" textRotation="255"/>
    </xf>
    <xf numFmtId="0" fontId="16" fillId="0" borderId="3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4" xfId="0" applyFont="1" applyBorder="1" applyAlignment="1">
      <alignment horizontal="center" vertical="center" textRotation="255"/>
    </xf>
    <xf numFmtId="0" fontId="19" fillId="0" borderId="13" xfId="6" applyFont="1" applyBorder="1" applyAlignment="1">
      <alignment horizontal="center" vertical="center" wrapText="1"/>
    </xf>
    <xf numFmtId="0" fontId="19" fillId="0" borderId="14" xfId="6" applyFont="1" applyBorder="1" applyAlignment="1">
      <alignment horizontal="center" vertical="center" wrapText="1"/>
    </xf>
    <xf numFmtId="0" fontId="7" fillId="0" borderId="8" xfId="6" applyFont="1" applyBorder="1" applyAlignment="1">
      <alignment horizontal="center" vertical="center" wrapText="1"/>
    </xf>
    <xf numFmtId="0" fontId="19" fillId="0" borderId="8" xfId="6" applyFont="1" applyBorder="1" applyAlignment="1">
      <alignment horizontal="center" vertical="center" wrapText="1"/>
    </xf>
    <xf numFmtId="0" fontId="7" fillId="0" borderId="13" xfId="6" applyFont="1" applyBorder="1" applyAlignment="1">
      <alignment horizontal="center" vertical="center" wrapText="1"/>
    </xf>
    <xf numFmtId="0" fontId="19" fillId="0" borderId="15" xfId="6" applyFont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textRotation="255"/>
    </xf>
    <xf numFmtId="0" fontId="8" fillId="0" borderId="15" xfId="0" applyFont="1" applyFill="1" applyBorder="1" applyAlignment="1">
      <alignment horizontal="center" vertical="center" textRotation="255"/>
    </xf>
    <xf numFmtId="0" fontId="8" fillId="0" borderId="3" xfId="0" applyNumberFormat="1" applyFont="1" applyFill="1" applyBorder="1" applyAlignment="1">
      <alignment horizontal="justify" vertical="center" wrapText="1"/>
    </xf>
    <xf numFmtId="0" fontId="8" fillId="0" borderId="4" xfId="0" applyNumberFormat="1" applyFont="1" applyFill="1" applyBorder="1" applyAlignment="1">
      <alignment horizontal="justify" vertical="center" wrapText="1"/>
    </xf>
    <xf numFmtId="0" fontId="8" fillId="0" borderId="5" xfId="0" applyNumberFormat="1" applyFont="1" applyFill="1" applyBorder="1" applyAlignment="1">
      <alignment horizontal="justify" vertical="center" wrapText="1"/>
    </xf>
    <xf numFmtId="0" fontId="8" fillId="0" borderId="13" xfId="0" applyFont="1" applyBorder="1" applyAlignment="1">
      <alignment horizontal="center" vertical="center" textRotation="255"/>
    </xf>
    <xf numFmtId="0" fontId="8" fillId="0" borderId="14" xfId="0" applyFont="1" applyBorder="1" applyAlignment="1">
      <alignment horizontal="center" vertical="center" textRotation="255"/>
    </xf>
    <xf numFmtId="0" fontId="21" fillId="0" borderId="13" xfId="6" applyFont="1" applyBorder="1" applyAlignment="1">
      <alignment horizontal="center" vertical="center" wrapText="1"/>
    </xf>
    <xf numFmtId="0" fontId="21" fillId="0" borderId="14" xfId="6" applyFont="1" applyBorder="1" applyAlignment="1">
      <alignment horizontal="center" vertical="center" wrapText="1"/>
    </xf>
    <xf numFmtId="0" fontId="21" fillId="0" borderId="15" xfId="6" applyFont="1" applyBorder="1" applyAlignment="1">
      <alignment horizontal="center" vertical="center" wrapText="1"/>
    </xf>
    <xf numFmtId="0" fontId="21" fillId="0" borderId="8" xfId="6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>
      <alignment vertical="center"/>
    </xf>
    <xf numFmtId="0" fontId="16" fillId="0" borderId="5" xfId="0" applyFont="1" applyFill="1" applyBorder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textRotation="255"/>
    </xf>
    <xf numFmtId="0" fontId="16" fillId="0" borderId="15" xfId="0" applyFont="1" applyFill="1" applyBorder="1" applyAlignment="1">
      <alignment horizontal="center" vertical="center" textRotation="255"/>
    </xf>
    <xf numFmtId="0" fontId="16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7" fillId="0" borderId="14" xfId="6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9" fillId="0" borderId="13" xfId="6" applyFont="1" applyFill="1" applyBorder="1" applyAlignment="1">
      <alignment horizontal="center" vertical="center" wrapText="1"/>
    </xf>
    <xf numFmtId="0" fontId="19" fillId="0" borderId="14" xfId="6" applyFont="1" applyFill="1" applyBorder="1" applyAlignment="1">
      <alignment horizontal="center" vertical="center" wrapText="1"/>
    </xf>
    <xf numFmtId="0" fontId="19" fillId="0" borderId="8" xfId="6" applyFont="1" applyFill="1" applyBorder="1" applyAlignment="1">
      <alignment horizontal="center" vertical="center" wrapText="1"/>
    </xf>
    <xf numFmtId="0" fontId="7" fillId="0" borderId="13" xfId="6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textRotation="255"/>
    </xf>
    <xf numFmtId="0" fontId="12" fillId="0" borderId="15" xfId="0" applyFont="1" applyFill="1" applyBorder="1" applyAlignment="1">
      <alignment horizontal="center" vertical="center" textRotation="255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13" xfId="0" applyFont="1" applyBorder="1" applyAlignment="1">
      <alignment horizontal="center" vertical="center" textRotation="255"/>
    </xf>
    <xf numFmtId="0" fontId="12" fillId="0" borderId="14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8" xfId="6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4" xfId="0" applyFont="1" applyFill="1" applyBorder="1" applyAlignment="1">
      <alignment horizontal="center" vertical="center" textRotation="255"/>
    </xf>
    <xf numFmtId="0" fontId="14" fillId="0" borderId="13" xfId="4" applyFont="1" applyFill="1" applyBorder="1" applyAlignment="1">
      <alignment horizontal="center" vertical="center" wrapText="1"/>
    </xf>
    <xf numFmtId="0" fontId="14" fillId="0" borderId="14" xfId="4" applyFont="1" applyFill="1" applyBorder="1" applyAlignment="1">
      <alignment horizontal="center" vertical="center" wrapText="1"/>
    </xf>
    <xf numFmtId="0" fontId="14" fillId="0" borderId="15" xfId="4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0" fontId="14" fillId="0" borderId="8" xfId="4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opLeftCell="A25" workbookViewId="0">
      <selection activeCell="E31" sqref="E31"/>
    </sheetView>
  </sheetViews>
  <sheetFormatPr defaultColWidth="9" defaultRowHeight="13.5" x14ac:dyDescent="0.15"/>
  <cols>
    <col min="1" max="1" width="4.125" customWidth="1"/>
    <col min="2" max="3" width="9.875" customWidth="1"/>
    <col min="4" max="4" width="18.875" customWidth="1"/>
    <col min="5" max="5" width="16.25" style="105" bestFit="1" customWidth="1"/>
    <col min="6" max="6" width="18.375" style="105" bestFit="1" customWidth="1"/>
    <col min="7" max="7" width="17.25" style="105" bestFit="1" customWidth="1"/>
    <col min="8" max="8" width="9.5" style="106" bestFit="1" customWidth="1"/>
    <col min="9" max="9" width="8.5" style="106" bestFit="1" customWidth="1"/>
    <col min="10" max="10" width="8.5" style="107" bestFit="1" customWidth="1"/>
    <col min="11" max="11" width="14.5" customWidth="1"/>
  </cols>
  <sheetData>
    <row r="1" spans="1:11" ht="20.25" x14ac:dyDescent="0.15">
      <c r="A1" s="144" t="s">
        <v>283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 s="1" customFormat="1" ht="22.5" x14ac:dyDescent="0.15">
      <c r="A2" s="145" t="s">
        <v>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s="2" customFormat="1" ht="18.75" x14ac:dyDescent="0.15">
      <c r="A3" s="147" t="s">
        <v>303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1" s="2" customFormat="1" ht="11.25" customHeight="1" x14ac:dyDescent="0.15">
      <c r="A4" s="17"/>
      <c r="B4" s="17"/>
      <c r="C4" s="17"/>
      <c r="D4" s="17"/>
      <c r="E4" s="15"/>
      <c r="F4" s="15"/>
      <c r="G4" s="15"/>
      <c r="H4" s="14"/>
      <c r="I4" s="14"/>
      <c r="J4" s="16"/>
      <c r="K4" s="17"/>
    </row>
    <row r="5" spans="1:11" s="32" customFormat="1" ht="20.25" customHeight="1" x14ac:dyDescent="0.15">
      <c r="A5" s="136" t="s">
        <v>1</v>
      </c>
      <c r="B5" s="137"/>
      <c r="C5" s="138"/>
      <c r="D5" s="136" t="s">
        <v>2</v>
      </c>
      <c r="E5" s="137"/>
      <c r="F5" s="137"/>
      <c r="G5" s="137"/>
      <c r="H5" s="137"/>
      <c r="I5" s="137"/>
      <c r="J5" s="137"/>
      <c r="K5" s="138"/>
    </row>
    <row r="6" spans="1:11" s="32" customFormat="1" ht="20.25" customHeight="1" x14ac:dyDescent="0.15">
      <c r="A6" s="136" t="s">
        <v>3</v>
      </c>
      <c r="B6" s="137"/>
      <c r="C6" s="138"/>
      <c r="D6" s="139" t="s">
        <v>4</v>
      </c>
      <c r="E6" s="140"/>
      <c r="F6" s="141"/>
      <c r="G6" s="142" t="s">
        <v>5</v>
      </c>
      <c r="H6" s="143"/>
      <c r="I6" s="136"/>
      <c r="J6" s="137"/>
      <c r="K6" s="138"/>
    </row>
    <row r="7" spans="1:11" s="32" customFormat="1" ht="30.75" customHeight="1" x14ac:dyDescent="0.15">
      <c r="A7" s="157" t="s">
        <v>6</v>
      </c>
      <c r="B7" s="158"/>
      <c r="C7" s="159"/>
      <c r="D7" s="94"/>
      <c r="E7" s="36" t="s">
        <v>7</v>
      </c>
      <c r="F7" s="36" t="s">
        <v>308</v>
      </c>
      <c r="G7" s="36" t="s">
        <v>315</v>
      </c>
      <c r="H7" s="36" t="s">
        <v>300</v>
      </c>
      <c r="I7" s="109" t="s">
        <v>316</v>
      </c>
      <c r="J7" s="36" t="s">
        <v>8</v>
      </c>
      <c r="K7" s="33" t="s">
        <v>9</v>
      </c>
    </row>
    <row r="8" spans="1:11" s="32" customFormat="1" ht="20.25" customHeight="1" x14ac:dyDescent="0.15">
      <c r="A8" s="160"/>
      <c r="B8" s="161"/>
      <c r="C8" s="162"/>
      <c r="D8" s="94" t="s">
        <v>307</v>
      </c>
      <c r="E8" s="98"/>
      <c r="F8" s="59"/>
      <c r="G8" s="99"/>
      <c r="H8" s="97">
        <v>10</v>
      </c>
      <c r="I8" s="37" t="e">
        <f>+G8/F8</f>
        <v>#DIV/0!</v>
      </c>
      <c r="J8" s="36" t="e">
        <f>IF(H8*I8&lt;10,H8*I8,10)</f>
        <v>#DIV/0!</v>
      </c>
      <c r="K8" s="154" t="s">
        <v>10</v>
      </c>
    </row>
    <row r="9" spans="1:11" s="32" customFormat="1" ht="20.25" customHeight="1" x14ac:dyDescent="0.15">
      <c r="A9" s="160"/>
      <c r="B9" s="161"/>
      <c r="C9" s="162"/>
      <c r="D9" s="95" t="s">
        <v>301</v>
      </c>
      <c r="E9" s="100"/>
      <c r="F9" s="59"/>
      <c r="G9" s="97"/>
      <c r="H9" s="97"/>
      <c r="I9" s="97"/>
      <c r="J9" s="36"/>
      <c r="K9" s="155"/>
    </row>
    <row r="10" spans="1:11" s="32" customFormat="1" ht="20.25" customHeight="1" x14ac:dyDescent="0.15">
      <c r="A10" s="160"/>
      <c r="B10" s="161"/>
      <c r="C10" s="162"/>
      <c r="D10" s="95" t="s">
        <v>302</v>
      </c>
      <c r="E10" s="101"/>
      <c r="F10" s="58"/>
      <c r="G10" s="97"/>
      <c r="H10" s="97"/>
      <c r="I10" s="97"/>
      <c r="J10" s="36"/>
      <c r="K10" s="155"/>
    </row>
    <row r="11" spans="1:11" s="32" customFormat="1" ht="20.25" customHeight="1" x14ac:dyDescent="0.15">
      <c r="A11" s="163"/>
      <c r="B11" s="164"/>
      <c r="C11" s="165"/>
      <c r="D11" s="95" t="s">
        <v>11</v>
      </c>
      <c r="E11" s="102"/>
      <c r="F11" s="58"/>
      <c r="G11" s="97"/>
      <c r="H11" s="97"/>
      <c r="I11" s="97"/>
      <c r="J11" s="36"/>
      <c r="K11" s="156"/>
    </row>
    <row r="12" spans="1:11" s="32" customFormat="1" ht="30.75" customHeight="1" x14ac:dyDescent="0.15">
      <c r="A12" s="166" t="s">
        <v>12</v>
      </c>
      <c r="B12" s="149" t="s">
        <v>305</v>
      </c>
      <c r="C12" s="150"/>
      <c r="D12" s="150"/>
      <c r="E12" s="150"/>
      <c r="F12" s="151"/>
      <c r="G12" s="149" t="s">
        <v>304</v>
      </c>
      <c r="H12" s="152"/>
      <c r="I12" s="152"/>
      <c r="J12" s="152"/>
      <c r="K12" s="153"/>
    </row>
    <row r="13" spans="1:11" s="32" customFormat="1" ht="76.5" customHeight="1" x14ac:dyDescent="0.15">
      <c r="A13" s="167"/>
      <c r="B13" s="168"/>
      <c r="C13" s="150"/>
      <c r="D13" s="150"/>
      <c r="E13" s="150"/>
      <c r="F13" s="151"/>
      <c r="G13" s="168"/>
      <c r="H13" s="150"/>
      <c r="I13" s="150"/>
      <c r="J13" s="150"/>
      <c r="K13" s="151"/>
    </row>
    <row r="14" spans="1:11" s="32" customFormat="1" ht="25.5" customHeight="1" x14ac:dyDescent="0.15">
      <c r="A14" s="166" t="s">
        <v>13</v>
      </c>
      <c r="B14" s="34" t="s">
        <v>14</v>
      </c>
      <c r="C14" s="33" t="s">
        <v>15</v>
      </c>
      <c r="D14" s="33" t="s">
        <v>16</v>
      </c>
      <c r="E14" s="97" t="s">
        <v>17</v>
      </c>
      <c r="F14" s="35" t="s">
        <v>18</v>
      </c>
      <c r="G14" s="97" t="s">
        <v>19</v>
      </c>
      <c r="H14" s="182" t="s">
        <v>9</v>
      </c>
      <c r="I14" s="183"/>
      <c r="J14" s="36" t="s">
        <v>8</v>
      </c>
      <c r="K14" s="34" t="s">
        <v>20</v>
      </c>
    </row>
    <row r="15" spans="1:11" s="32" customFormat="1" ht="25.5" customHeight="1" x14ac:dyDescent="0.15">
      <c r="A15" s="171"/>
      <c r="B15" s="172" t="s">
        <v>21</v>
      </c>
      <c r="C15" s="172" t="s">
        <v>22</v>
      </c>
      <c r="D15" s="39" t="s">
        <v>23</v>
      </c>
      <c r="E15" s="40">
        <v>3</v>
      </c>
      <c r="F15" s="103" t="s">
        <v>24</v>
      </c>
      <c r="G15" s="103" t="s">
        <v>24</v>
      </c>
      <c r="H15" s="178" t="s">
        <v>276</v>
      </c>
      <c r="I15" s="179"/>
      <c r="J15" s="97" t="s">
        <v>271</v>
      </c>
      <c r="K15" s="33" t="s">
        <v>271</v>
      </c>
    </row>
    <row r="16" spans="1:11" s="32" customFormat="1" ht="25.5" customHeight="1" x14ac:dyDescent="0.15">
      <c r="A16" s="171"/>
      <c r="B16" s="173"/>
      <c r="C16" s="173"/>
      <c r="D16" s="39" t="s">
        <v>25</v>
      </c>
      <c r="E16" s="40">
        <v>3</v>
      </c>
      <c r="F16" s="103" t="s">
        <v>26</v>
      </c>
      <c r="G16" s="103" t="s">
        <v>26</v>
      </c>
      <c r="H16" s="180"/>
      <c r="I16" s="181"/>
      <c r="J16" s="97" t="s">
        <v>271</v>
      </c>
      <c r="K16" s="33" t="s">
        <v>271</v>
      </c>
    </row>
    <row r="17" spans="1:11" s="32" customFormat="1" ht="25.5" customHeight="1" x14ac:dyDescent="0.15">
      <c r="A17" s="171"/>
      <c r="B17" s="173"/>
      <c r="C17" s="173"/>
      <c r="D17" s="39" t="s">
        <v>27</v>
      </c>
      <c r="E17" s="40">
        <v>3</v>
      </c>
      <c r="F17" s="103" t="s">
        <v>28</v>
      </c>
      <c r="G17" s="103" t="s">
        <v>28</v>
      </c>
      <c r="H17" s="180"/>
      <c r="I17" s="181"/>
      <c r="J17" s="97" t="s">
        <v>271</v>
      </c>
      <c r="K17" s="33" t="s">
        <v>271</v>
      </c>
    </row>
    <row r="18" spans="1:11" s="32" customFormat="1" ht="25.5" customHeight="1" x14ac:dyDescent="0.15">
      <c r="A18" s="171"/>
      <c r="B18" s="173"/>
      <c r="C18" s="173"/>
      <c r="D18" s="39" t="s">
        <v>29</v>
      </c>
      <c r="E18" s="40">
        <v>3</v>
      </c>
      <c r="F18" s="103" t="s">
        <v>30</v>
      </c>
      <c r="G18" s="103" t="s">
        <v>30</v>
      </c>
      <c r="H18" s="180"/>
      <c r="I18" s="181"/>
      <c r="J18" s="97" t="s">
        <v>271</v>
      </c>
      <c r="K18" s="33" t="s">
        <v>271</v>
      </c>
    </row>
    <row r="19" spans="1:11" s="32" customFormat="1" ht="25.5" customHeight="1" x14ac:dyDescent="0.15">
      <c r="A19" s="171"/>
      <c r="B19" s="173"/>
      <c r="C19" s="173"/>
      <c r="D19" s="39" t="s">
        <v>31</v>
      </c>
      <c r="E19" s="40">
        <v>3</v>
      </c>
      <c r="F19" s="103" t="s">
        <v>30</v>
      </c>
      <c r="G19" s="103" t="s">
        <v>30</v>
      </c>
      <c r="H19" s="180"/>
      <c r="I19" s="181"/>
      <c r="J19" s="97" t="s">
        <v>271</v>
      </c>
      <c r="K19" s="33" t="s">
        <v>271</v>
      </c>
    </row>
    <row r="20" spans="1:11" s="32" customFormat="1" ht="25.5" customHeight="1" x14ac:dyDescent="0.15">
      <c r="A20" s="171"/>
      <c r="B20" s="173"/>
      <c r="C20" s="172" t="s">
        <v>32</v>
      </c>
      <c r="D20" s="39" t="s">
        <v>33</v>
      </c>
      <c r="E20" s="40">
        <v>3</v>
      </c>
      <c r="F20" s="103" t="s">
        <v>34</v>
      </c>
      <c r="G20" s="103" t="s">
        <v>34</v>
      </c>
      <c r="H20" s="180"/>
      <c r="I20" s="181"/>
      <c r="J20" s="97" t="s">
        <v>271</v>
      </c>
      <c r="K20" s="33" t="s">
        <v>271</v>
      </c>
    </row>
    <row r="21" spans="1:11" s="32" customFormat="1" ht="25.5" customHeight="1" x14ac:dyDescent="0.15">
      <c r="A21" s="171"/>
      <c r="B21" s="173"/>
      <c r="C21" s="173"/>
      <c r="D21" s="41" t="s">
        <v>35</v>
      </c>
      <c r="E21" s="40">
        <v>3</v>
      </c>
      <c r="F21" s="103" t="s">
        <v>34</v>
      </c>
      <c r="G21" s="103" t="s">
        <v>34</v>
      </c>
      <c r="H21" s="180"/>
      <c r="I21" s="181"/>
      <c r="J21" s="97" t="s">
        <v>271</v>
      </c>
      <c r="K21" s="33" t="s">
        <v>271</v>
      </c>
    </row>
    <row r="22" spans="1:11" s="32" customFormat="1" ht="25.5" customHeight="1" x14ac:dyDescent="0.15">
      <c r="A22" s="171"/>
      <c r="B22" s="173"/>
      <c r="C22" s="173"/>
      <c r="D22" s="39" t="s">
        <v>36</v>
      </c>
      <c r="E22" s="40">
        <v>4</v>
      </c>
      <c r="F22" s="103" t="s">
        <v>34</v>
      </c>
      <c r="G22" s="103" t="s">
        <v>34</v>
      </c>
      <c r="H22" s="180"/>
      <c r="I22" s="181"/>
      <c r="J22" s="97" t="s">
        <v>271</v>
      </c>
      <c r="K22" s="33" t="s">
        <v>271</v>
      </c>
    </row>
    <row r="23" spans="1:11" s="32" customFormat="1" ht="25.5" customHeight="1" x14ac:dyDescent="0.15">
      <c r="A23" s="171"/>
      <c r="B23" s="173"/>
      <c r="C23" s="173"/>
      <c r="D23" s="39" t="s">
        <v>37</v>
      </c>
      <c r="E23" s="40">
        <v>3</v>
      </c>
      <c r="F23" s="103" t="s">
        <v>34</v>
      </c>
      <c r="G23" s="103" t="s">
        <v>34</v>
      </c>
      <c r="H23" s="180"/>
      <c r="I23" s="181"/>
      <c r="J23" s="97" t="s">
        <v>271</v>
      </c>
      <c r="K23" s="33" t="s">
        <v>271</v>
      </c>
    </row>
    <row r="24" spans="1:11" s="32" customFormat="1" ht="25.5" customHeight="1" x14ac:dyDescent="0.15">
      <c r="A24" s="171"/>
      <c r="B24" s="173"/>
      <c r="C24" s="174" t="s">
        <v>306</v>
      </c>
      <c r="D24" s="84" t="s">
        <v>38</v>
      </c>
      <c r="E24" s="40">
        <v>4</v>
      </c>
      <c r="F24" s="104" t="s">
        <v>39</v>
      </c>
      <c r="G24" s="104" t="s">
        <v>39</v>
      </c>
      <c r="H24" s="180"/>
      <c r="I24" s="181"/>
      <c r="J24" s="97" t="s">
        <v>271</v>
      </c>
      <c r="K24" s="33" t="s">
        <v>271</v>
      </c>
    </row>
    <row r="25" spans="1:11" s="32" customFormat="1" ht="25.5" customHeight="1" x14ac:dyDescent="0.15">
      <c r="A25" s="171"/>
      <c r="B25" s="173"/>
      <c r="C25" s="175"/>
      <c r="D25" s="85" t="s">
        <v>40</v>
      </c>
      <c r="E25" s="40">
        <v>4</v>
      </c>
      <c r="F25" s="104" t="s">
        <v>39</v>
      </c>
      <c r="G25" s="104" t="s">
        <v>39</v>
      </c>
      <c r="H25" s="180"/>
      <c r="I25" s="181"/>
      <c r="J25" s="97" t="s">
        <v>271</v>
      </c>
      <c r="K25" s="33" t="s">
        <v>271</v>
      </c>
    </row>
    <row r="26" spans="1:11" s="32" customFormat="1" ht="25.5" customHeight="1" x14ac:dyDescent="0.15">
      <c r="A26" s="171"/>
      <c r="B26" s="173"/>
      <c r="C26" s="175"/>
      <c r="D26" s="41" t="s">
        <v>41</v>
      </c>
      <c r="E26" s="40">
        <v>4</v>
      </c>
      <c r="F26" s="104" t="s">
        <v>39</v>
      </c>
      <c r="G26" s="104" t="s">
        <v>39</v>
      </c>
      <c r="H26" s="180"/>
      <c r="I26" s="181"/>
      <c r="J26" s="97" t="s">
        <v>271</v>
      </c>
      <c r="K26" s="33" t="s">
        <v>271</v>
      </c>
    </row>
    <row r="27" spans="1:11" s="32" customFormat="1" ht="43.5" customHeight="1" x14ac:dyDescent="0.15">
      <c r="A27" s="171"/>
      <c r="B27" s="173"/>
      <c r="C27" s="45" t="s">
        <v>42</v>
      </c>
      <c r="D27" s="44" t="s">
        <v>43</v>
      </c>
      <c r="E27" s="97">
        <v>10</v>
      </c>
      <c r="F27" s="104" t="s">
        <v>44</v>
      </c>
      <c r="G27" s="104" t="s">
        <v>44</v>
      </c>
      <c r="H27" s="178" t="s">
        <v>277</v>
      </c>
      <c r="I27" s="179"/>
      <c r="J27" s="97" t="s">
        <v>271</v>
      </c>
      <c r="K27" s="33" t="s">
        <v>271</v>
      </c>
    </row>
    <row r="28" spans="1:11" s="32" customFormat="1" ht="52.5" customHeight="1" x14ac:dyDescent="0.15">
      <c r="A28" s="171"/>
      <c r="B28" s="172" t="s">
        <v>45</v>
      </c>
      <c r="C28" s="176" t="s">
        <v>317</v>
      </c>
      <c r="D28" s="86" t="s">
        <v>46</v>
      </c>
      <c r="E28" s="111">
        <f>7+2</f>
        <v>9</v>
      </c>
      <c r="F28" s="40" t="s">
        <v>47</v>
      </c>
      <c r="G28" s="97" t="s">
        <v>48</v>
      </c>
      <c r="H28" s="178" t="s">
        <v>49</v>
      </c>
      <c r="I28" s="179"/>
      <c r="J28" s="97" t="s">
        <v>271</v>
      </c>
      <c r="K28" s="33" t="s">
        <v>271</v>
      </c>
    </row>
    <row r="29" spans="1:11" s="32" customFormat="1" ht="56.25" customHeight="1" x14ac:dyDescent="0.15">
      <c r="A29" s="171"/>
      <c r="B29" s="173"/>
      <c r="C29" s="173"/>
      <c r="D29" s="86" t="s">
        <v>50</v>
      </c>
      <c r="E29" s="111">
        <f>7+2</f>
        <v>9</v>
      </c>
      <c r="F29" s="40" t="s">
        <v>51</v>
      </c>
      <c r="G29" s="97" t="s">
        <v>48</v>
      </c>
      <c r="H29" s="180"/>
      <c r="I29" s="181"/>
      <c r="J29" s="97" t="s">
        <v>271</v>
      </c>
      <c r="K29" s="33" t="s">
        <v>271</v>
      </c>
    </row>
    <row r="30" spans="1:11" s="32" customFormat="1" ht="57.75" customHeight="1" x14ac:dyDescent="0.15">
      <c r="A30" s="171"/>
      <c r="B30" s="173"/>
      <c r="C30" s="173"/>
      <c r="D30" s="86" t="s">
        <v>52</v>
      </c>
      <c r="E30" s="111">
        <f>8+1</f>
        <v>9</v>
      </c>
      <c r="F30" s="40" t="s">
        <v>53</v>
      </c>
      <c r="G30" s="97" t="s">
        <v>48</v>
      </c>
      <c r="H30" s="180"/>
      <c r="I30" s="181"/>
      <c r="J30" s="97" t="s">
        <v>271</v>
      </c>
      <c r="K30" s="33" t="s">
        <v>271</v>
      </c>
    </row>
    <row r="31" spans="1:11" s="32" customFormat="1" ht="139.5" customHeight="1" x14ac:dyDescent="0.15">
      <c r="A31" s="171"/>
      <c r="B31" s="173"/>
      <c r="C31" s="177"/>
      <c r="D31" s="86" t="s">
        <v>54</v>
      </c>
      <c r="E31" s="97">
        <f>8+5</f>
        <v>13</v>
      </c>
      <c r="F31" s="40" t="s">
        <v>55</v>
      </c>
      <c r="G31" s="97" t="s">
        <v>56</v>
      </c>
      <c r="H31" s="180"/>
      <c r="I31" s="181"/>
      <c r="J31" s="97" t="s">
        <v>271</v>
      </c>
      <c r="K31" s="33" t="s">
        <v>271</v>
      </c>
    </row>
    <row r="32" spans="1:11" s="32" customFormat="1" ht="25.5" customHeight="1" x14ac:dyDescent="0.15">
      <c r="A32" s="184" t="s">
        <v>57</v>
      </c>
      <c r="B32" s="184"/>
      <c r="C32" s="184"/>
      <c r="D32" s="184"/>
      <c r="E32" s="184"/>
      <c r="F32" s="184"/>
      <c r="G32" s="184"/>
      <c r="H32" s="184"/>
      <c r="I32" s="184"/>
      <c r="J32" s="36" t="e">
        <f>J8+SUM(J15:J31)</f>
        <v>#DIV/0!</v>
      </c>
      <c r="K32" s="87"/>
    </row>
    <row r="33" spans="1:11" s="52" customFormat="1" ht="14.25" x14ac:dyDescent="0.15">
      <c r="A33" s="170" t="s">
        <v>278</v>
      </c>
      <c r="B33" s="170"/>
      <c r="C33" s="170"/>
      <c r="D33" s="170"/>
      <c r="E33" s="170"/>
      <c r="F33" s="170"/>
      <c r="G33" s="170"/>
      <c r="H33" s="170"/>
      <c r="I33" s="170"/>
      <c r="J33" s="170"/>
      <c r="K33" s="170"/>
    </row>
    <row r="34" spans="1:11" s="32" customFormat="1" ht="14.25" x14ac:dyDescent="0.15">
      <c r="A34" s="148" t="s">
        <v>58</v>
      </c>
      <c r="B34" s="148"/>
      <c r="C34" s="148"/>
      <c r="D34" s="148"/>
      <c r="E34" s="148"/>
      <c r="F34" s="148"/>
      <c r="G34" s="148"/>
      <c r="H34" s="148"/>
      <c r="I34" s="148"/>
      <c r="J34" s="148"/>
      <c r="K34" s="148"/>
    </row>
    <row r="35" spans="1:11" s="32" customFormat="1" ht="14.25" x14ac:dyDescent="0.15">
      <c r="A35" s="148" t="s">
        <v>279</v>
      </c>
      <c r="B35" s="148"/>
      <c r="C35" s="148"/>
      <c r="D35" s="148"/>
      <c r="E35" s="148"/>
      <c r="F35" s="148"/>
      <c r="G35" s="148"/>
      <c r="H35" s="148"/>
      <c r="I35" s="148"/>
      <c r="J35" s="148"/>
      <c r="K35" s="148"/>
    </row>
    <row r="36" spans="1:11" s="32" customFormat="1" ht="14.25" x14ac:dyDescent="0.15">
      <c r="A36" s="170" t="s">
        <v>59</v>
      </c>
      <c r="B36" s="170"/>
      <c r="C36" s="170"/>
      <c r="D36" s="170"/>
      <c r="E36" s="170"/>
      <c r="F36" s="170"/>
      <c r="G36" s="170"/>
      <c r="H36" s="170"/>
      <c r="I36" s="170"/>
      <c r="J36" s="170"/>
      <c r="K36" s="170"/>
    </row>
    <row r="37" spans="1:11" s="32" customFormat="1" ht="14.25" x14ac:dyDescent="0.15">
      <c r="A37" s="169" t="s">
        <v>312</v>
      </c>
      <c r="B37" s="169"/>
      <c r="C37" s="169"/>
      <c r="D37" s="169"/>
      <c r="E37" s="169"/>
      <c r="F37" s="169"/>
      <c r="G37" s="169"/>
      <c r="H37" s="169"/>
      <c r="I37" s="169"/>
      <c r="J37" s="169"/>
      <c r="K37" s="169"/>
    </row>
  </sheetData>
  <mergeCells count="33">
    <mergeCell ref="A37:K37"/>
    <mergeCell ref="A35:K35"/>
    <mergeCell ref="A36:K36"/>
    <mergeCell ref="A14:A31"/>
    <mergeCell ref="B15:B27"/>
    <mergeCell ref="B28:B31"/>
    <mergeCell ref="C15:C19"/>
    <mergeCell ref="C20:C23"/>
    <mergeCell ref="C24:C26"/>
    <mergeCell ref="C28:C31"/>
    <mergeCell ref="H15:I26"/>
    <mergeCell ref="H28:I31"/>
    <mergeCell ref="H14:I14"/>
    <mergeCell ref="H27:I27"/>
    <mergeCell ref="A32:I32"/>
    <mergeCell ref="A33:K33"/>
    <mergeCell ref="A34:K34"/>
    <mergeCell ref="B12:F12"/>
    <mergeCell ref="G12:K12"/>
    <mergeCell ref="K8:K11"/>
    <mergeCell ref="A7:C11"/>
    <mergeCell ref="A12:A13"/>
    <mergeCell ref="B13:F13"/>
    <mergeCell ref="G13:K13"/>
    <mergeCell ref="A6:C6"/>
    <mergeCell ref="D6:F6"/>
    <mergeCell ref="G6:H6"/>
    <mergeCell ref="I6:K6"/>
    <mergeCell ref="A1:K1"/>
    <mergeCell ref="A2:K2"/>
    <mergeCell ref="A3:K3"/>
    <mergeCell ref="A5:C5"/>
    <mergeCell ref="D5:K5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opLeftCell="A25" workbookViewId="0">
      <selection activeCell="F34" sqref="F34"/>
    </sheetView>
  </sheetViews>
  <sheetFormatPr defaultColWidth="9" defaultRowHeight="13.5" x14ac:dyDescent="0.15"/>
  <cols>
    <col min="1" max="1" width="4.125" style="9" customWidth="1"/>
    <col min="2" max="2" width="8.375" style="9" customWidth="1"/>
    <col min="3" max="3" width="8.75" style="9" customWidth="1"/>
    <col min="4" max="4" width="21.5" style="9" bestFit="1" customWidth="1"/>
    <col min="5" max="5" width="16.25" style="12" bestFit="1" customWidth="1"/>
    <col min="6" max="6" width="15.25" style="12" bestFit="1" customWidth="1"/>
    <col min="7" max="7" width="16.25" style="12" bestFit="1" customWidth="1"/>
    <col min="8" max="8" width="9.125" style="9" bestFit="1" customWidth="1"/>
    <col min="9" max="9" width="8.5" style="9" bestFit="1" customWidth="1"/>
    <col min="10" max="10" width="8.5" style="13" bestFit="1" customWidth="1"/>
    <col min="11" max="11" width="13.625" style="9" customWidth="1"/>
    <col min="12" max="16384" width="9" style="9"/>
  </cols>
  <sheetData>
    <row r="1" spans="1:11" ht="20.25" x14ac:dyDescent="0.15">
      <c r="A1" s="313" t="s">
        <v>291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1" s="10" customFormat="1" ht="22.5" x14ac:dyDescent="0.15">
      <c r="A2" s="314" t="s">
        <v>0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</row>
    <row r="3" spans="1:11" s="11" customFormat="1" ht="18.75" x14ac:dyDescent="0.15">
      <c r="A3" s="235" t="s">
        <v>303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s="11" customFormat="1" ht="6" customHeight="1" x14ac:dyDescent="0.15">
      <c r="A4" s="14"/>
      <c r="B4" s="14"/>
      <c r="C4" s="14"/>
      <c r="D4" s="14"/>
      <c r="E4" s="15"/>
      <c r="F4" s="15"/>
      <c r="G4" s="15"/>
      <c r="H4" s="14"/>
      <c r="I4" s="14"/>
      <c r="J4" s="16"/>
      <c r="K4" s="14"/>
    </row>
    <row r="5" spans="1:11" s="57" customFormat="1" ht="20.25" customHeight="1" x14ac:dyDescent="0.15">
      <c r="A5" s="264" t="s">
        <v>1</v>
      </c>
      <c r="B5" s="265"/>
      <c r="C5" s="266"/>
      <c r="D5" s="264" t="s">
        <v>210</v>
      </c>
      <c r="E5" s="265"/>
      <c r="F5" s="265"/>
      <c r="G5" s="265"/>
      <c r="H5" s="265"/>
      <c r="I5" s="265"/>
      <c r="J5" s="265"/>
      <c r="K5" s="266"/>
    </row>
    <row r="6" spans="1:11" s="57" customFormat="1" ht="20.25" customHeight="1" x14ac:dyDescent="0.15">
      <c r="A6" s="264" t="s">
        <v>3</v>
      </c>
      <c r="B6" s="265"/>
      <c r="C6" s="266"/>
      <c r="D6" s="267" t="s">
        <v>4</v>
      </c>
      <c r="E6" s="268"/>
      <c r="F6" s="269"/>
      <c r="G6" s="264" t="s">
        <v>5</v>
      </c>
      <c r="H6" s="266"/>
      <c r="I6" s="264"/>
      <c r="J6" s="265"/>
      <c r="K6" s="266"/>
    </row>
    <row r="7" spans="1:11" s="57" customFormat="1" ht="27.75" customHeight="1" x14ac:dyDescent="0.15">
      <c r="A7" s="277" t="s">
        <v>6</v>
      </c>
      <c r="B7" s="278"/>
      <c r="C7" s="279"/>
      <c r="D7" s="96"/>
      <c r="E7" s="23" t="s">
        <v>7</v>
      </c>
      <c r="F7" s="23" t="s">
        <v>308</v>
      </c>
      <c r="G7" s="23" t="s">
        <v>314</v>
      </c>
      <c r="H7" s="23" t="s">
        <v>297</v>
      </c>
      <c r="I7" s="110" t="s">
        <v>316</v>
      </c>
      <c r="J7" s="23" t="s">
        <v>8</v>
      </c>
      <c r="K7" s="58" t="s">
        <v>9</v>
      </c>
    </row>
    <row r="8" spans="1:11" s="57" customFormat="1" ht="20.25" customHeight="1" x14ac:dyDescent="0.15">
      <c r="A8" s="280"/>
      <c r="B8" s="281"/>
      <c r="C8" s="282"/>
      <c r="D8" s="96" t="s">
        <v>307</v>
      </c>
      <c r="E8" s="98"/>
      <c r="F8" s="59"/>
      <c r="G8" s="59"/>
      <c r="H8" s="58">
        <v>10</v>
      </c>
      <c r="I8" s="25" t="e">
        <f>+G8/F8</f>
        <v>#DIV/0!</v>
      </c>
      <c r="J8" s="23" t="e">
        <f>IF(H8*I8&lt;10,H8*I8,10)</f>
        <v>#DIV/0!</v>
      </c>
      <c r="K8" s="274" t="s">
        <v>10</v>
      </c>
    </row>
    <row r="9" spans="1:11" s="57" customFormat="1" ht="20.25" customHeight="1" x14ac:dyDescent="0.15">
      <c r="A9" s="280"/>
      <c r="B9" s="281"/>
      <c r="C9" s="282"/>
      <c r="D9" s="108" t="s">
        <v>301</v>
      </c>
      <c r="E9" s="100"/>
      <c r="F9" s="59"/>
      <c r="G9" s="59"/>
      <c r="H9" s="58"/>
      <c r="I9" s="25"/>
      <c r="J9" s="23"/>
      <c r="K9" s="275"/>
    </row>
    <row r="10" spans="1:11" s="57" customFormat="1" ht="20.25" customHeight="1" x14ac:dyDescent="0.15">
      <c r="A10" s="280"/>
      <c r="B10" s="281"/>
      <c r="C10" s="282"/>
      <c r="D10" s="108" t="s">
        <v>302</v>
      </c>
      <c r="E10" s="101"/>
      <c r="F10" s="58"/>
      <c r="G10" s="58"/>
      <c r="H10" s="58"/>
      <c r="I10" s="58"/>
      <c r="J10" s="23"/>
      <c r="K10" s="275"/>
    </row>
    <row r="11" spans="1:11" s="57" customFormat="1" ht="20.25" customHeight="1" x14ac:dyDescent="0.15">
      <c r="A11" s="283"/>
      <c r="B11" s="284"/>
      <c r="C11" s="285"/>
      <c r="D11" s="108" t="s">
        <v>11</v>
      </c>
      <c r="E11" s="102"/>
      <c r="F11" s="58"/>
      <c r="G11" s="58"/>
      <c r="H11" s="58"/>
      <c r="I11" s="58"/>
      <c r="J11" s="23"/>
      <c r="K11" s="276"/>
    </row>
    <row r="12" spans="1:11" s="57" customFormat="1" ht="22.5" customHeight="1" x14ac:dyDescent="0.15">
      <c r="A12" s="286" t="s">
        <v>12</v>
      </c>
      <c r="B12" s="236" t="s">
        <v>305</v>
      </c>
      <c r="C12" s="237"/>
      <c r="D12" s="237"/>
      <c r="E12" s="237"/>
      <c r="F12" s="238"/>
      <c r="G12" s="149" t="s">
        <v>304</v>
      </c>
      <c r="H12" s="152"/>
      <c r="I12" s="152"/>
      <c r="J12" s="152"/>
      <c r="K12" s="153"/>
    </row>
    <row r="13" spans="1:11" s="57" customFormat="1" ht="60.75" customHeight="1" x14ac:dyDescent="0.15">
      <c r="A13" s="287"/>
      <c r="B13" s="288"/>
      <c r="C13" s="289"/>
      <c r="D13" s="289"/>
      <c r="E13" s="289"/>
      <c r="F13" s="290"/>
      <c r="G13" s="291"/>
      <c r="H13" s="292"/>
      <c r="I13" s="292"/>
      <c r="J13" s="292"/>
      <c r="K13" s="293"/>
    </row>
    <row r="14" spans="1:11" s="57" customFormat="1" ht="27.75" customHeight="1" x14ac:dyDescent="0.15">
      <c r="A14" s="286" t="s">
        <v>13</v>
      </c>
      <c r="B14" s="22" t="s">
        <v>14</v>
      </c>
      <c r="C14" s="58" t="s">
        <v>15</v>
      </c>
      <c r="D14" s="58" t="s">
        <v>16</v>
      </c>
      <c r="E14" s="58" t="s">
        <v>17</v>
      </c>
      <c r="F14" s="22" t="s">
        <v>18</v>
      </c>
      <c r="G14" s="58" t="s">
        <v>19</v>
      </c>
      <c r="H14" s="322" t="s">
        <v>9</v>
      </c>
      <c r="I14" s="323"/>
      <c r="J14" s="23" t="s">
        <v>8</v>
      </c>
      <c r="K14" s="22" t="s">
        <v>20</v>
      </c>
    </row>
    <row r="15" spans="1:11" s="57" customFormat="1" ht="26.25" customHeight="1" x14ac:dyDescent="0.15">
      <c r="A15" s="318"/>
      <c r="B15" s="325" t="s">
        <v>21</v>
      </c>
      <c r="C15" s="319" t="s">
        <v>22</v>
      </c>
      <c r="D15" s="60" t="s">
        <v>211</v>
      </c>
      <c r="E15" s="28">
        <v>7</v>
      </c>
      <c r="F15" s="61" t="s">
        <v>212</v>
      </c>
      <c r="G15" s="61" t="s">
        <v>212</v>
      </c>
      <c r="H15" s="277" t="s">
        <v>294</v>
      </c>
      <c r="I15" s="279"/>
      <c r="J15" s="20" t="s">
        <v>271</v>
      </c>
      <c r="K15" s="20" t="s">
        <v>271</v>
      </c>
    </row>
    <row r="16" spans="1:11" s="57" customFormat="1" ht="26.25" customHeight="1" x14ac:dyDescent="0.15">
      <c r="A16" s="318"/>
      <c r="B16" s="325"/>
      <c r="C16" s="320"/>
      <c r="D16" s="60" t="s">
        <v>213</v>
      </c>
      <c r="E16" s="28">
        <v>8</v>
      </c>
      <c r="F16" s="61" t="s">
        <v>26</v>
      </c>
      <c r="G16" s="61" t="s">
        <v>26</v>
      </c>
      <c r="H16" s="280"/>
      <c r="I16" s="282"/>
      <c r="J16" s="20" t="s">
        <v>271</v>
      </c>
      <c r="K16" s="20" t="s">
        <v>271</v>
      </c>
    </row>
    <row r="17" spans="1:11" s="57" customFormat="1" ht="32.25" customHeight="1" x14ac:dyDescent="0.15">
      <c r="A17" s="318"/>
      <c r="B17" s="325"/>
      <c r="C17" s="319" t="s">
        <v>32</v>
      </c>
      <c r="D17" s="60" t="s">
        <v>214</v>
      </c>
      <c r="E17" s="28">
        <v>4</v>
      </c>
      <c r="F17" s="61" t="s">
        <v>215</v>
      </c>
      <c r="G17" s="61" t="s">
        <v>215</v>
      </c>
      <c r="H17" s="280"/>
      <c r="I17" s="282"/>
      <c r="J17" s="20" t="s">
        <v>271</v>
      </c>
      <c r="K17" s="20" t="s">
        <v>271</v>
      </c>
    </row>
    <row r="18" spans="1:11" s="57" customFormat="1" ht="26.25" customHeight="1" x14ac:dyDescent="0.15">
      <c r="A18" s="318"/>
      <c r="B18" s="325"/>
      <c r="C18" s="320"/>
      <c r="D18" s="60" t="s">
        <v>216</v>
      </c>
      <c r="E18" s="28">
        <v>3</v>
      </c>
      <c r="F18" s="61" t="s">
        <v>34</v>
      </c>
      <c r="G18" s="61" t="s">
        <v>34</v>
      </c>
      <c r="H18" s="280"/>
      <c r="I18" s="282"/>
      <c r="J18" s="20" t="s">
        <v>271</v>
      </c>
      <c r="K18" s="20" t="s">
        <v>271</v>
      </c>
    </row>
    <row r="19" spans="1:11" s="57" customFormat="1" ht="26.25" customHeight="1" x14ac:dyDescent="0.15">
      <c r="A19" s="318"/>
      <c r="B19" s="325"/>
      <c r="C19" s="320"/>
      <c r="D19" s="60" t="s">
        <v>217</v>
      </c>
      <c r="E19" s="28">
        <v>3</v>
      </c>
      <c r="F19" s="61" t="s">
        <v>34</v>
      </c>
      <c r="G19" s="61" t="s">
        <v>34</v>
      </c>
      <c r="H19" s="280"/>
      <c r="I19" s="282"/>
      <c r="J19" s="20" t="s">
        <v>271</v>
      </c>
      <c r="K19" s="20" t="s">
        <v>271</v>
      </c>
    </row>
    <row r="20" spans="1:11" s="57" customFormat="1" ht="26.25" customHeight="1" x14ac:dyDescent="0.15">
      <c r="A20" s="318"/>
      <c r="B20" s="325"/>
      <c r="C20" s="320"/>
      <c r="D20" s="60" t="s">
        <v>218</v>
      </c>
      <c r="E20" s="28">
        <v>3</v>
      </c>
      <c r="F20" s="61" t="s">
        <v>219</v>
      </c>
      <c r="G20" s="61" t="s">
        <v>219</v>
      </c>
      <c r="H20" s="280"/>
      <c r="I20" s="282"/>
      <c r="J20" s="20" t="s">
        <v>271</v>
      </c>
      <c r="K20" s="20" t="s">
        <v>271</v>
      </c>
    </row>
    <row r="21" spans="1:11" s="57" customFormat="1" ht="37.5" customHeight="1" x14ac:dyDescent="0.15">
      <c r="A21" s="318"/>
      <c r="B21" s="325"/>
      <c r="C21" s="319" t="s">
        <v>306</v>
      </c>
      <c r="D21" s="60" t="s">
        <v>220</v>
      </c>
      <c r="E21" s="28">
        <v>4</v>
      </c>
      <c r="F21" s="61" t="s">
        <v>221</v>
      </c>
      <c r="G21" s="61" t="s">
        <v>221</v>
      </c>
      <c r="H21" s="280"/>
      <c r="I21" s="282"/>
      <c r="J21" s="20" t="s">
        <v>271</v>
      </c>
      <c r="K21" s="20" t="s">
        <v>271</v>
      </c>
    </row>
    <row r="22" spans="1:11" s="57" customFormat="1" ht="34.5" customHeight="1" x14ac:dyDescent="0.15">
      <c r="A22" s="318"/>
      <c r="B22" s="325"/>
      <c r="C22" s="320"/>
      <c r="D22" s="60" t="s">
        <v>222</v>
      </c>
      <c r="E22" s="28">
        <v>4</v>
      </c>
      <c r="F22" s="61" t="s">
        <v>223</v>
      </c>
      <c r="G22" s="61" t="s">
        <v>223</v>
      </c>
      <c r="H22" s="280"/>
      <c r="I22" s="282"/>
      <c r="J22" s="20" t="s">
        <v>271</v>
      </c>
      <c r="K22" s="20" t="s">
        <v>271</v>
      </c>
    </row>
    <row r="23" spans="1:11" s="57" customFormat="1" ht="24.75" customHeight="1" x14ac:dyDescent="0.15">
      <c r="A23" s="318"/>
      <c r="B23" s="325"/>
      <c r="C23" s="320"/>
      <c r="D23" s="60" t="s">
        <v>224</v>
      </c>
      <c r="E23" s="28">
        <v>4</v>
      </c>
      <c r="F23" s="61" t="s">
        <v>225</v>
      </c>
      <c r="G23" s="61" t="s">
        <v>225</v>
      </c>
      <c r="H23" s="283"/>
      <c r="I23" s="285"/>
      <c r="J23" s="20" t="s">
        <v>271</v>
      </c>
      <c r="K23" s="20" t="s">
        <v>271</v>
      </c>
    </row>
    <row r="24" spans="1:11" s="57" customFormat="1" ht="24.75" customHeight="1" x14ac:dyDescent="0.15">
      <c r="A24" s="318"/>
      <c r="B24" s="325"/>
      <c r="C24" s="325" t="s">
        <v>42</v>
      </c>
      <c r="D24" s="60" t="s">
        <v>43</v>
      </c>
      <c r="E24" s="28">
        <v>5</v>
      </c>
      <c r="F24" s="61" t="s">
        <v>44</v>
      </c>
      <c r="G24" s="61" t="s">
        <v>44</v>
      </c>
      <c r="H24" s="326" t="s">
        <v>126</v>
      </c>
      <c r="I24" s="326"/>
      <c r="J24" s="20" t="s">
        <v>271</v>
      </c>
      <c r="K24" s="20" t="s">
        <v>271</v>
      </c>
    </row>
    <row r="25" spans="1:11" s="57" customFormat="1" ht="24.75" customHeight="1" x14ac:dyDescent="0.15">
      <c r="A25" s="318"/>
      <c r="B25" s="325"/>
      <c r="C25" s="325"/>
      <c r="D25" s="60" t="s">
        <v>226</v>
      </c>
      <c r="E25" s="28">
        <v>5</v>
      </c>
      <c r="F25" s="61" t="s">
        <v>219</v>
      </c>
      <c r="G25" s="61" t="s">
        <v>219</v>
      </c>
      <c r="H25" s="326"/>
      <c r="I25" s="326"/>
      <c r="J25" s="20" t="s">
        <v>271</v>
      </c>
      <c r="K25" s="20" t="s">
        <v>271</v>
      </c>
    </row>
    <row r="26" spans="1:11" s="57" customFormat="1" ht="157.5" customHeight="1" x14ac:dyDescent="0.15">
      <c r="A26" s="318"/>
      <c r="B26" s="320" t="s">
        <v>45</v>
      </c>
      <c r="C26" s="320" t="s">
        <v>317</v>
      </c>
      <c r="D26" s="60" t="s">
        <v>110</v>
      </c>
      <c r="E26" s="114">
        <f>15+5</f>
        <v>20</v>
      </c>
      <c r="F26" s="61" t="s">
        <v>227</v>
      </c>
      <c r="G26" s="61" t="s">
        <v>227</v>
      </c>
      <c r="H26" s="280" t="s">
        <v>49</v>
      </c>
      <c r="I26" s="282"/>
      <c r="J26" s="20" t="s">
        <v>271</v>
      </c>
      <c r="K26" s="20" t="s">
        <v>271</v>
      </c>
    </row>
    <row r="27" spans="1:11" s="57" customFormat="1" ht="113.25" customHeight="1" x14ac:dyDescent="0.15">
      <c r="A27" s="318"/>
      <c r="B27" s="320"/>
      <c r="C27" s="320"/>
      <c r="D27" s="60" t="s">
        <v>228</v>
      </c>
      <c r="E27" s="114">
        <f>15+5</f>
        <v>20</v>
      </c>
      <c r="F27" s="61" t="s">
        <v>229</v>
      </c>
      <c r="G27" s="61" t="s">
        <v>229</v>
      </c>
      <c r="H27" s="280"/>
      <c r="I27" s="282"/>
      <c r="J27" s="20" t="s">
        <v>271</v>
      </c>
      <c r="K27" s="20" t="s">
        <v>271</v>
      </c>
    </row>
    <row r="28" spans="1:11" s="57" customFormat="1" ht="25.5" customHeight="1" x14ac:dyDescent="0.15">
      <c r="A28" s="324" t="s">
        <v>57</v>
      </c>
      <c r="B28" s="324"/>
      <c r="C28" s="324"/>
      <c r="D28" s="324"/>
      <c r="E28" s="324"/>
      <c r="F28" s="324"/>
      <c r="G28" s="324"/>
      <c r="H28" s="324"/>
      <c r="I28" s="324"/>
      <c r="J28" s="23" t="e">
        <f>J8+SUM(J15:J27)</f>
        <v>#DIV/0!</v>
      </c>
      <c r="K28" s="89"/>
    </row>
    <row r="29" spans="1:11" s="70" customFormat="1" x14ac:dyDescent="0.15">
      <c r="A29" s="317" t="s">
        <v>273</v>
      </c>
      <c r="B29" s="317"/>
      <c r="C29" s="317"/>
      <c r="D29" s="317"/>
      <c r="E29" s="317"/>
      <c r="F29" s="317"/>
      <c r="G29" s="317"/>
      <c r="H29" s="317"/>
      <c r="I29" s="317"/>
      <c r="J29" s="317"/>
      <c r="K29" s="317"/>
    </row>
    <row r="30" spans="1:11" s="57" customFormat="1" x14ac:dyDescent="0.15">
      <c r="A30" s="316" t="s">
        <v>58</v>
      </c>
      <c r="B30" s="316"/>
      <c r="C30" s="316"/>
      <c r="D30" s="316"/>
      <c r="E30" s="316"/>
      <c r="F30" s="316"/>
      <c r="G30" s="316"/>
      <c r="H30" s="316"/>
      <c r="I30" s="316"/>
      <c r="J30" s="316"/>
      <c r="K30" s="316"/>
    </row>
    <row r="31" spans="1:11" s="57" customFormat="1" x14ac:dyDescent="0.15">
      <c r="A31" s="316" t="s">
        <v>274</v>
      </c>
      <c r="B31" s="316"/>
      <c r="C31" s="316"/>
      <c r="D31" s="316"/>
      <c r="E31" s="316"/>
      <c r="F31" s="316"/>
      <c r="G31" s="316"/>
      <c r="H31" s="316"/>
      <c r="I31" s="316"/>
      <c r="J31" s="316"/>
      <c r="K31" s="316"/>
    </row>
    <row r="32" spans="1:11" s="57" customFormat="1" x14ac:dyDescent="0.15">
      <c r="A32" s="317" t="s">
        <v>59</v>
      </c>
      <c r="B32" s="317"/>
      <c r="C32" s="317"/>
      <c r="D32" s="317"/>
      <c r="E32" s="317"/>
      <c r="F32" s="317"/>
      <c r="G32" s="317"/>
      <c r="H32" s="317"/>
      <c r="I32" s="317"/>
      <c r="J32" s="317"/>
      <c r="K32" s="317"/>
    </row>
    <row r="33" spans="1:11" x14ac:dyDescent="0.15">
      <c r="A33" s="169" t="s">
        <v>312</v>
      </c>
      <c r="B33" s="169"/>
      <c r="C33" s="169"/>
      <c r="D33" s="169"/>
      <c r="E33" s="169"/>
      <c r="F33" s="169"/>
      <c r="G33" s="169"/>
      <c r="H33" s="169"/>
      <c r="I33" s="169"/>
      <c r="J33" s="169"/>
      <c r="K33" s="169"/>
    </row>
  </sheetData>
  <mergeCells count="34">
    <mergeCell ref="A33:K33"/>
    <mergeCell ref="A32:K32"/>
    <mergeCell ref="A14:A27"/>
    <mergeCell ref="B15:B25"/>
    <mergeCell ref="B26:B27"/>
    <mergeCell ref="C15:C16"/>
    <mergeCell ref="C17:C20"/>
    <mergeCell ref="C21:C23"/>
    <mergeCell ref="C24:C25"/>
    <mergeCell ref="C26:C27"/>
    <mergeCell ref="H24:I25"/>
    <mergeCell ref="H15:I23"/>
    <mergeCell ref="H26:I27"/>
    <mergeCell ref="H14:I14"/>
    <mergeCell ref="A28:I28"/>
    <mergeCell ref="A29:K29"/>
    <mergeCell ref="A30:K30"/>
    <mergeCell ref="A31:K31"/>
    <mergeCell ref="B12:F12"/>
    <mergeCell ref="G12:K12"/>
    <mergeCell ref="K8:K11"/>
    <mergeCell ref="A7:C11"/>
    <mergeCell ref="A12:A13"/>
    <mergeCell ref="B13:F13"/>
    <mergeCell ref="G13:K13"/>
    <mergeCell ref="A6:C6"/>
    <mergeCell ref="D6:F6"/>
    <mergeCell ref="G6:H6"/>
    <mergeCell ref="I6:K6"/>
    <mergeCell ref="A1:K1"/>
    <mergeCell ref="A2:K2"/>
    <mergeCell ref="A3:K3"/>
    <mergeCell ref="A5:C5"/>
    <mergeCell ref="D5:K5"/>
  </mergeCells>
  <phoneticPr fontId="11" type="noConversion"/>
  <pageMargins left="0.35433070866141736" right="0.35433070866141736" top="0.39370078740157483" bottom="0.39370078740157483" header="0.51181102362204722" footer="0.51181102362204722"/>
  <pageSetup paperSize="9" scale="8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opLeftCell="A31" workbookViewId="0">
      <selection activeCell="E29" sqref="E29:E31"/>
    </sheetView>
  </sheetViews>
  <sheetFormatPr defaultColWidth="9" defaultRowHeight="13.5" x14ac:dyDescent="0.15"/>
  <cols>
    <col min="1" max="1" width="4.5" style="9" customWidth="1"/>
    <col min="2" max="2" width="8.125" style="9" customWidth="1"/>
    <col min="3" max="3" width="9.875" style="9" customWidth="1"/>
    <col min="4" max="4" width="27.75" style="9" bestFit="1" customWidth="1"/>
    <col min="5" max="5" width="16.25" style="12" bestFit="1" customWidth="1"/>
    <col min="6" max="6" width="15.25" style="12" bestFit="1" customWidth="1"/>
    <col min="7" max="7" width="16.25" style="12" bestFit="1" customWidth="1"/>
    <col min="8" max="8" width="9.125" style="9" bestFit="1" customWidth="1"/>
    <col min="9" max="9" width="8.5" style="9" bestFit="1" customWidth="1"/>
    <col min="10" max="10" width="8.5" style="13" bestFit="1" customWidth="1"/>
    <col min="11" max="11" width="13.875" style="9" customWidth="1"/>
    <col min="12" max="16384" width="9" style="9"/>
  </cols>
  <sheetData>
    <row r="1" spans="1:11" ht="20.25" x14ac:dyDescent="0.15">
      <c r="A1" s="313" t="s">
        <v>292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1" s="10" customFormat="1" ht="22.5" x14ac:dyDescent="0.15">
      <c r="A2" s="314" t="s">
        <v>0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</row>
    <row r="3" spans="1:11" s="11" customFormat="1" ht="18.75" x14ac:dyDescent="0.15">
      <c r="A3" s="235" t="s">
        <v>303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s="11" customFormat="1" ht="8.25" customHeight="1" x14ac:dyDescent="0.15">
      <c r="A4" s="14"/>
      <c r="B4" s="14"/>
      <c r="C4" s="14"/>
      <c r="D4" s="14"/>
      <c r="E4" s="15"/>
      <c r="F4" s="15"/>
      <c r="G4" s="15"/>
      <c r="H4" s="14"/>
      <c r="I4" s="14"/>
      <c r="J4" s="16"/>
      <c r="K4" s="14"/>
    </row>
    <row r="5" spans="1:11" s="57" customFormat="1" ht="20.25" customHeight="1" x14ac:dyDescent="0.15">
      <c r="A5" s="264" t="s">
        <v>1</v>
      </c>
      <c r="B5" s="265"/>
      <c r="C5" s="266"/>
      <c r="D5" s="264" t="s">
        <v>230</v>
      </c>
      <c r="E5" s="265"/>
      <c r="F5" s="265"/>
      <c r="G5" s="265"/>
      <c r="H5" s="265"/>
      <c r="I5" s="265"/>
      <c r="J5" s="265"/>
      <c r="K5" s="266"/>
    </row>
    <row r="6" spans="1:11" s="57" customFormat="1" ht="20.25" customHeight="1" x14ac:dyDescent="0.15">
      <c r="A6" s="264" t="s">
        <v>3</v>
      </c>
      <c r="B6" s="265"/>
      <c r="C6" s="266"/>
      <c r="D6" s="267" t="s">
        <v>4</v>
      </c>
      <c r="E6" s="268"/>
      <c r="F6" s="269"/>
      <c r="G6" s="264" t="s">
        <v>5</v>
      </c>
      <c r="H6" s="266"/>
      <c r="I6" s="264"/>
      <c r="J6" s="265"/>
      <c r="K6" s="266"/>
    </row>
    <row r="7" spans="1:11" s="57" customFormat="1" ht="33.75" customHeight="1" x14ac:dyDescent="0.15">
      <c r="A7" s="277" t="s">
        <v>6</v>
      </c>
      <c r="B7" s="278"/>
      <c r="C7" s="279"/>
      <c r="D7" s="94"/>
      <c r="E7" s="23" t="s">
        <v>7</v>
      </c>
      <c r="F7" s="23" t="s">
        <v>308</v>
      </c>
      <c r="G7" s="23" t="s">
        <v>314</v>
      </c>
      <c r="H7" s="23" t="s">
        <v>296</v>
      </c>
      <c r="I7" s="110" t="s">
        <v>316</v>
      </c>
      <c r="J7" s="23" t="s">
        <v>8</v>
      </c>
      <c r="K7" s="58" t="s">
        <v>9</v>
      </c>
    </row>
    <row r="8" spans="1:11" s="57" customFormat="1" ht="20.25" customHeight="1" x14ac:dyDescent="0.15">
      <c r="A8" s="280"/>
      <c r="B8" s="281"/>
      <c r="C8" s="282"/>
      <c r="D8" s="94" t="s">
        <v>307</v>
      </c>
      <c r="E8" s="90"/>
      <c r="F8" s="59"/>
      <c r="G8" s="59"/>
      <c r="H8" s="58">
        <v>10</v>
      </c>
      <c r="I8" s="25" t="e">
        <f>+G8/F8</f>
        <v>#DIV/0!</v>
      </c>
      <c r="J8" s="23" t="e">
        <f>IF(H8*I8&lt;10,H8*I8,10)</f>
        <v>#DIV/0!</v>
      </c>
      <c r="K8" s="274" t="s">
        <v>10</v>
      </c>
    </row>
    <row r="9" spans="1:11" s="57" customFormat="1" ht="20.25" customHeight="1" x14ac:dyDescent="0.15">
      <c r="A9" s="280"/>
      <c r="B9" s="281"/>
      <c r="C9" s="282"/>
      <c r="D9" s="95" t="s">
        <v>301</v>
      </c>
      <c r="E9" s="91"/>
      <c r="F9" s="59"/>
      <c r="G9" s="59"/>
      <c r="H9" s="58"/>
      <c r="I9" s="25"/>
      <c r="J9" s="23"/>
      <c r="K9" s="275"/>
    </row>
    <row r="10" spans="1:11" s="57" customFormat="1" ht="20.25" customHeight="1" x14ac:dyDescent="0.15">
      <c r="A10" s="280"/>
      <c r="B10" s="281"/>
      <c r="C10" s="282"/>
      <c r="D10" s="95" t="s">
        <v>302</v>
      </c>
      <c r="E10" s="92"/>
      <c r="F10" s="58"/>
      <c r="G10" s="58"/>
      <c r="H10" s="58"/>
      <c r="I10" s="58"/>
      <c r="J10" s="23"/>
      <c r="K10" s="275"/>
    </row>
    <row r="11" spans="1:11" s="57" customFormat="1" ht="20.25" customHeight="1" x14ac:dyDescent="0.15">
      <c r="A11" s="283"/>
      <c r="B11" s="284"/>
      <c r="C11" s="285"/>
      <c r="D11" s="95" t="s">
        <v>11</v>
      </c>
      <c r="E11" s="93"/>
      <c r="F11" s="58"/>
      <c r="G11" s="58"/>
      <c r="H11" s="58"/>
      <c r="I11" s="58"/>
      <c r="J11" s="23"/>
      <c r="K11" s="276"/>
    </row>
    <row r="12" spans="1:11" s="57" customFormat="1" ht="21" customHeight="1" x14ac:dyDescent="0.15">
      <c r="A12" s="286" t="s">
        <v>12</v>
      </c>
      <c r="B12" s="149" t="s">
        <v>305</v>
      </c>
      <c r="C12" s="150"/>
      <c r="D12" s="150"/>
      <c r="E12" s="150"/>
      <c r="F12" s="151"/>
      <c r="G12" s="149" t="s">
        <v>304</v>
      </c>
      <c r="H12" s="152"/>
      <c r="I12" s="152"/>
      <c r="J12" s="152"/>
      <c r="K12" s="153"/>
    </row>
    <row r="13" spans="1:11" s="57" customFormat="1" ht="63.75" customHeight="1" x14ac:dyDescent="0.15">
      <c r="A13" s="287"/>
      <c r="B13" s="291"/>
      <c r="C13" s="292"/>
      <c r="D13" s="292"/>
      <c r="E13" s="292"/>
      <c r="F13" s="293"/>
      <c r="G13" s="291"/>
      <c r="H13" s="292"/>
      <c r="I13" s="292"/>
      <c r="J13" s="292"/>
      <c r="K13" s="293"/>
    </row>
    <row r="14" spans="1:11" s="57" customFormat="1" ht="25.5" customHeight="1" x14ac:dyDescent="0.15">
      <c r="A14" s="286" t="s">
        <v>13</v>
      </c>
      <c r="B14" s="22" t="s">
        <v>14</v>
      </c>
      <c r="C14" s="58" t="s">
        <v>15</v>
      </c>
      <c r="D14" s="58" t="s">
        <v>16</v>
      </c>
      <c r="E14" s="58" t="s">
        <v>17</v>
      </c>
      <c r="F14" s="22" t="s">
        <v>18</v>
      </c>
      <c r="G14" s="58" t="s">
        <v>19</v>
      </c>
      <c r="H14" s="322" t="s">
        <v>9</v>
      </c>
      <c r="I14" s="323"/>
      <c r="J14" s="23" t="s">
        <v>8</v>
      </c>
      <c r="K14" s="22" t="s">
        <v>20</v>
      </c>
    </row>
    <row r="15" spans="1:11" s="57" customFormat="1" ht="23.25" customHeight="1" x14ac:dyDescent="0.15">
      <c r="A15" s="318"/>
      <c r="B15" s="325" t="s">
        <v>21</v>
      </c>
      <c r="C15" s="319" t="s">
        <v>22</v>
      </c>
      <c r="D15" s="60" t="s">
        <v>231</v>
      </c>
      <c r="E15" s="28">
        <v>3</v>
      </c>
      <c r="F15" s="61" t="s">
        <v>84</v>
      </c>
      <c r="G15" s="61" t="s">
        <v>84</v>
      </c>
      <c r="H15" s="277" t="s">
        <v>294</v>
      </c>
      <c r="I15" s="279"/>
      <c r="J15" s="20" t="s">
        <v>271</v>
      </c>
      <c r="K15" s="20" t="s">
        <v>271</v>
      </c>
    </row>
    <row r="16" spans="1:11" s="57" customFormat="1" ht="23.25" customHeight="1" x14ac:dyDescent="0.15">
      <c r="A16" s="318"/>
      <c r="B16" s="325"/>
      <c r="C16" s="320"/>
      <c r="D16" s="60" t="s">
        <v>232</v>
      </c>
      <c r="E16" s="28">
        <v>3</v>
      </c>
      <c r="F16" s="61" t="s">
        <v>60</v>
      </c>
      <c r="G16" s="61" t="s">
        <v>60</v>
      </c>
      <c r="H16" s="280"/>
      <c r="I16" s="282"/>
      <c r="J16" s="20" t="s">
        <v>271</v>
      </c>
      <c r="K16" s="20" t="s">
        <v>271</v>
      </c>
    </row>
    <row r="17" spans="1:11" s="57" customFormat="1" ht="23.25" customHeight="1" x14ac:dyDescent="0.15">
      <c r="A17" s="318"/>
      <c r="B17" s="325"/>
      <c r="C17" s="320"/>
      <c r="D17" s="60" t="s">
        <v>233</v>
      </c>
      <c r="E17" s="28">
        <v>3</v>
      </c>
      <c r="F17" s="61" t="s">
        <v>26</v>
      </c>
      <c r="G17" s="61" t="s">
        <v>26</v>
      </c>
      <c r="H17" s="280"/>
      <c r="I17" s="282"/>
      <c r="J17" s="20" t="s">
        <v>271</v>
      </c>
      <c r="K17" s="20" t="s">
        <v>271</v>
      </c>
    </row>
    <row r="18" spans="1:11" s="57" customFormat="1" ht="23.25" customHeight="1" x14ac:dyDescent="0.15">
      <c r="A18" s="318"/>
      <c r="B18" s="325"/>
      <c r="C18" s="320"/>
      <c r="D18" s="60" t="s">
        <v>234</v>
      </c>
      <c r="E18" s="28">
        <v>3</v>
      </c>
      <c r="F18" s="61" t="s">
        <v>24</v>
      </c>
      <c r="G18" s="61" t="s">
        <v>24</v>
      </c>
      <c r="H18" s="280"/>
      <c r="I18" s="282"/>
      <c r="J18" s="20" t="s">
        <v>271</v>
      </c>
      <c r="K18" s="20" t="s">
        <v>271</v>
      </c>
    </row>
    <row r="19" spans="1:11" s="57" customFormat="1" ht="23.25" customHeight="1" x14ac:dyDescent="0.15">
      <c r="A19" s="318"/>
      <c r="B19" s="325"/>
      <c r="C19" s="320"/>
      <c r="D19" s="60" t="s">
        <v>235</v>
      </c>
      <c r="E19" s="28">
        <v>3</v>
      </c>
      <c r="F19" s="61" t="s">
        <v>84</v>
      </c>
      <c r="G19" s="61" t="s">
        <v>84</v>
      </c>
      <c r="H19" s="280"/>
      <c r="I19" s="282"/>
      <c r="J19" s="20" t="s">
        <v>271</v>
      </c>
      <c r="K19" s="20" t="s">
        <v>271</v>
      </c>
    </row>
    <row r="20" spans="1:11" s="57" customFormat="1" ht="23.25" customHeight="1" x14ac:dyDescent="0.15">
      <c r="A20" s="318"/>
      <c r="B20" s="325"/>
      <c r="C20" s="319" t="s">
        <v>32</v>
      </c>
      <c r="D20" s="60" t="s">
        <v>236</v>
      </c>
      <c r="E20" s="28">
        <v>2</v>
      </c>
      <c r="F20" s="61" t="s">
        <v>237</v>
      </c>
      <c r="G20" s="61" t="s">
        <v>237</v>
      </c>
      <c r="H20" s="280"/>
      <c r="I20" s="282"/>
      <c r="J20" s="20" t="s">
        <v>271</v>
      </c>
      <c r="K20" s="20" t="s">
        <v>271</v>
      </c>
    </row>
    <row r="21" spans="1:11" s="57" customFormat="1" ht="23.25" customHeight="1" x14ac:dyDescent="0.15">
      <c r="A21" s="318"/>
      <c r="B21" s="325"/>
      <c r="C21" s="320"/>
      <c r="D21" s="60" t="s">
        <v>238</v>
      </c>
      <c r="E21" s="28">
        <v>2</v>
      </c>
      <c r="F21" s="61" t="s">
        <v>239</v>
      </c>
      <c r="G21" s="61" t="s">
        <v>239</v>
      </c>
      <c r="H21" s="280"/>
      <c r="I21" s="282"/>
      <c r="J21" s="20" t="s">
        <v>271</v>
      </c>
      <c r="K21" s="20" t="s">
        <v>271</v>
      </c>
    </row>
    <row r="22" spans="1:11" s="57" customFormat="1" ht="23.25" customHeight="1" x14ac:dyDescent="0.15">
      <c r="A22" s="318"/>
      <c r="B22" s="325"/>
      <c r="C22" s="320"/>
      <c r="D22" s="60" t="s">
        <v>240</v>
      </c>
      <c r="E22" s="28">
        <v>3</v>
      </c>
      <c r="F22" s="61" t="s">
        <v>241</v>
      </c>
      <c r="G22" s="61" t="s">
        <v>241</v>
      </c>
      <c r="H22" s="280"/>
      <c r="I22" s="282"/>
      <c r="J22" s="20" t="s">
        <v>271</v>
      </c>
      <c r="K22" s="20" t="s">
        <v>271</v>
      </c>
    </row>
    <row r="23" spans="1:11" s="57" customFormat="1" ht="23.25" customHeight="1" x14ac:dyDescent="0.15">
      <c r="A23" s="318"/>
      <c r="B23" s="325"/>
      <c r="C23" s="320"/>
      <c r="D23" s="60" t="s">
        <v>242</v>
      </c>
      <c r="E23" s="28">
        <v>3</v>
      </c>
      <c r="F23" s="61" t="s">
        <v>34</v>
      </c>
      <c r="G23" s="61" t="s">
        <v>34</v>
      </c>
      <c r="H23" s="280"/>
      <c r="I23" s="282"/>
      <c r="J23" s="20" t="s">
        <v>271</v>
      </c>
      <c r="K23" s="20" t="s">
        <v>271</v>
      </c>
    </row>
    <row r="24" spans="1:11" s="57" customFormat="1" ht="23.25" customHeight="1" x14ac:dyDescent="0.15">
      <c r="A24" s="318"/>
      <c r="B24" s="325"/>
      <c r="C24" s="320"/>
      <c r="D24" s="60" t="s">
        <v>243</v>
      </c>
      <c r="E24" s="28">
        <v>3</v>
      </c>
      <c r="F24" s="61" t="s">
        <v>34</v>
      </c>
      <c r="G24" s="61" t="s">
        <v>34</v>
      </c>
      <c r="H24" s="280"/>
      <c r="I24" s="282"/>
      <c r="J24" s="20" t="s">
        <v>271</v>
      </c>
      <c r="K24" s="20" t="s">
        <v>271</v>
      </c>
    </row>
    <row r="25" spans="1:11" s="57" customFormat="1" ht="23.25" customHeight="1" x14ac:dyDescent="0.15">
      <c r="A25" s="318"/>
      <c r="B25" s="325"/>
      <c r="C25" s="319" t="s">
        <v>306</v>
      </c>
      <c r="D25" s="60" t="s">
        <v>244</v>
      </c>
      <c r="E25" s="28">
        <v>4</v>
      </c>
      <c r="F25" s="62" t="s">
        <v>64</v>
      </c>
      <c r="G25" s="62" t="s">
        <v>64</v>
      </c>
      <c r="H25" s="280"/>
      <c r="I25" s="282"/>
      <c r="J25" s="20" t="s">
        <v>271</v>
      </c>
      <c r="K25" s="20" t="s">
        <v>271</v>
      </c>
    </row>
    <row r="26" spans="1:11" s="57" customFormat="1" ht="23.25" customHeight="1" x14ac:dyDescent="0.15">
      <c r="A26" s="318"/>
      <c r="B26" s="325"/>
      <c r="C26" s="320"/>
      <c r="D26" s="60" t="s">
        <v>245</v>
      </c>
      <c r="E26" s="28">
        <v>4</v>
      </c>
      <c r="F26" s="62" t="s">
        <v>64</v>
      </c>
      <c r="G26" s="62" t="s">
        <v>64</v>
      </c>
      <c r="H26" s="280"/>
      <c r="I26" s="282"/>
      <c r="J26" s="20" t="s">
        <v>271</v>
      </c>
      <c r="K26" s="20" t="s">
        <v>271</v>
      </c>
    </row>
    <row r="27" spans="1:11" s="57" customFormat="1" ht="23.25" customHeight="1" x14ac:dyDescent="0.15">
      <c r="A27" s="318"/>
      <c r="B27" s="325"/>
      <c r="C27" s="320"/>
      <c r="D27" s="60" t="s">
        <v>246</v>
      </c>
      <c r="E27" s="28">
        <v>4</v>
      </c>
      <c r="F27" s="62" t="s">
        <v>64</v>
      </c>
      <c r="G27" s="62" t="s">
        <v>64</v>
      </c>
      <c r="H27" s="283"/>
      <c r="I27" s="285"/>
      <c r="J27" s="20" t="s">
        <v>271</v>
      </c>
      <c r="K27" s="20" t="s">
        <v>271</v>
      </c>
    </row>
    <row r="28" spans="1:11" s="57" customFormat="1" ht="54" customHeight="1" x14ac:dyDescent="0.15">
      <c r="A28" s="318"/>
      <c r="B28" s="325"/>
      <c r="C28" s="63" t="s">
        <v>247</v>
      </c>
      <c r="D28" s="60" t="s">
        <v>43</v>
      </c>
      <c r="E28" s="28">
        <v>10</v>
      </c>
      <c r="F28" s="61" t="s">
        <v>44</v>
      </c>
      <c r="G28" s="61" t="s">
        <v>44</v>
      </c>
      <c r="H28" s="277" t="s">
        <v>295</v>
      </c>
      <c r="I28" s="279"/>
      <c r="J28" s="20" t="s">
        <v>271</v>
      </c>
      <c r="K28" s="20" t="s">
        <v>271</v>
      </c>
    </row>
    <row r="29" spans="1:11" s="57" customFormat="1" ht="96.75" customHeight="1" x14ac:dyDescent="0.15">
      <c r="A29" s="318"/>
      <c r="B29" s="320" t="s">
        <v>45</v>
      </c>
      <c r="C29" s="319" t="s">
        <v>317</v>
      </c>
      <c r="D29" s="60" t="s">
        <v>110</v>
      </c>
      <c r="E29" s="114">
        <f>10+4</f>
        <v>14</v>
      </c>
      <c r="F29" s="61" t="s">
        <v>248</v>
      </c>
      <c r="G29" s="61" t="s">
        <v>131</v>
      </c>
      <c r="H29" s="277" t="s">
        <v>49</v>
      </c>
      <c r="I29" s="279"/>
      <c r="J29" s="20" t="s">
        <v>271</v>
      </c>
      <c r="K29" s="20" t="s">
        <v>271</v>
      </c>
    </row>
    <row r="30" spans="1:11" s="57" customFormat="1" ht="99.75" customHeight="1" x14ac:dyDescent="0.15">
      <c r="A30" s="318"/>
      <c r="B30" s="320"/>
      <c r="C30" s="320"/>
      <c r="D30" s="60" t="s">
        <v>249</v>
      </c>
      <c r="E30" s="114">
        <f>10+3</f>
        <v>13</v>
      </c>
      <c r="F30" s="61" t="s">
        <v>250</v>
      </c>
      <c r="G30" s="61" t="s">
        <v>251</v>
      </c>
      <c r="H30" s="280"/>
      <c r="I30" s="282"/>
      <c r="J30" s="20" t="s">
        <v>271</v>
      </c>
      <c r="K30" s="20" t="s">
        <v>271</v>
      </c>
    </row>
    <row r="31" spans="1:11" s="57" customFormat="1" ht="85.5" customHeight="1" x14ac:dyDescent="0.15">
      <c r="A31" s="318"/>
      <c r="B31" s="320"/>
      <c r="C31" s="320"/>
      <c r="D31" s="64" t="s">
        <v>252</v>
      </c>
      <c r="E31" s="113">
        <f>10+3</f>
        <v>13</v>
      </c>
      <c r="F31" s="28" t="s">
        <v>253</v>
      </c>
      <c r="G31" s="28" t="s">
        <v>131</v>
      </c>
      <c r="H31" s="280"/>
      <c r="I31" s="282"/>
      <c r="J31" s="20" t="s">
        <v>271</v>
      </c>
      <c r="K31" s="20" t="s">
        <v>271</v>
      </c>
    </row>
    <row r="32" spans="1:11" s="57" customFormat="1" ht="19.5" customHeight="1" x14ac:dyDescent="0.15">
      <c r="A32" s="327" t="s">
        <v>57</v>
      </c>
      <c r="B32" s="328"/>
      <c r="C32" s="328"/>
      <c r="D32" s="328"/>
      <c r="E32" s="328"/>
      <c r="F32" s="328"/>
      <c r="G32" s="328"/>
      <c r="H32" s="328"/>
      <c r="I32" s="329"/>
      <c r="J32" s="65" t="e">
        <f>J8+SUM(J15:J31)</f>
        <v>#DIV/0!</v>
      </c>
      <c r="K32" s="66"/>
    </row>
    <row r="33" spans="1:11" s="69" customFormat="1" ht="5.25" customHeight="1" x14ac:dyDescent="0.15">
      <c r="A33" s="67"/>
      <c r="B33" s="67"/>
      <c r="C33" s="67"/>
      <c r="D33" s="67"/>
      <c r="E33" s="67"/>
      <c r="F33" s="67"/>
      <c r="G33" s="67"/>
      <c r="H33" s="67"/>
      <c r="I33" s="67"/>
      <c r="J33" s="68"/>
    </row>
    <row r="34" spans="1:11" s="70" customFormat="1" x14ac:dyDescent="0.15">
      <c r="A34" s="317" t="s">
        <v>273</v>
      </c>
      <c r="B34" s="317"/>
      <c r="C34" s="317"/>
      <c r="D34" s="317"/>
      <c r="E34" s="317"/>
      <c r="F34" s="317"/>
      <c r="G34" s="317"/>
      <c r="H34" s="317"/>
      <c r="I34" s="317"/>
      <c r="J34" s="317"/>
      <c r="K34" s="317"/>
    </row>
    <row r="35" spans="1:11" s="57" customFormat="1" x14ac:dyDescent="0.15">
      <c r="A35" s="316" t="s">
        <v>58</v>
      </c>
      <c r="B35" s="316"/>
      <c r="C35" s="316"/>
      <c r="D35" s="316"/>
      <c r="E35" s="316"/>
      <c r="F35" s="316"/>
      <c r="G35" s="316"/>
      <c r="H35" s="316"/>
      <c r="I35" s="316"/>
      <c r="J35" s="316"/>
      <c r="K35" s="316"/>
    </row>
    <row r="36" spans="1:11" s="57" customFormat="1" x14ac:dyDescent="0.15">
      <c r="A36" s="316" t="s">
        <v>274</v>
      </c>
      <c r="B36" s="316"/>
      <c r="C36" s="316"/>
      <c r="D36" s="316"/>
      <c r="E36" s="316"/>
      <c r="F36" s="316"/>
      <c r="G36" s="316"/>
      <c r="H36" s="316"/>
      <c r="I36" s="316"/>
      <c r="J36" s="316"/>
      <c r="K36" s="316"/>
    </row>
    <row r="37" spans="1:11" s="57" customFormat="1" x14ac:dyDescent="0.15">
      <c r="A37" s="317" t="s">
        <v>59</v>
      </c>
      <c r="B37" s="317"/>
      <c r="C37" s="317"/>
      <c r="D37" s="317"/>
      <c r="E37" s="317"/>
      <c r="F37" s="317"/>
      <c r="G37" s="317"/>
      <c r="H37" s="317"/>
      <c r="I37" s="317"/>
      <c r="J37" s="317"/>
      <c r="K37" s="317"/>
    </row>
    <row r="38" spans="1:11" s="57" customFormat="1" x14ac:dyDescent="0.15">
      <c r="A38" s="169" t="s">
        <v>312</v>
      </c>
      <c r="B38" s="169"/>
      <c r="C38" s="169"/>
      <c r="D38" s="169"/>
      <c r="E38" s="169"/>
      <c r="F38" s="169"/>
      <c r="G38" s="169"/>
      <c r="H38" s="169"/>
      <c r="I38" s="169"/>
      <c r="J38" s="169"/>
      <c r="K38" s="169"/>
    </row>
    <row r="39" spans="1:11" s="57" customFormat="1" x14ac:dyDescent="0.15">
      <c r="E39" s="71"/>
      <c r="F39" s="71"/>
      <c r="G39" s="71"/>
      <c r="J39" s="72"/>
    </row>
  </sheetData>
  <mergeCells count="33">
    <mergeCell ref="A38:K38"/>
    <mergeCell ref="A36:K36"/>
    <mergeCell ref="A37:K37"/>
    <mergeCell ref="A14:A31"/>
    <mergeCell ref="B15:B28"/>
    <mergeCell ref="B29:B31"/>
    <mergeCell ref="C15:C19"/>
    <mergeCell ref="C20:C24"/>
    <mergeCell ref="C25:C27"/>
    <mergeCell ref="C29:C31"/>
    <mergeCell ref="H15:I27"/>
    <mergeCell ref="H29:I31"/>
    <mergeCell ref="H14:I14"/>
    <mergeCell ref="H28:I28"/>
    <mergeCell ref="A32:I32"/>
    <mergeCell ref="A34:K34"/>
    <mergeCell ref="A35:K35"/>
    <mergeCell ref="B12:F12"/>
    <mergeCell ref="G12:K12"/>
    <mergeCell ref="K8:K11"/>
    <mergeCell ref="A7:C11"/>
    <mergeCell ref="A12:A13"/>
    <mergeCell ref="B13:F13"/>
    <mergeCell ref="G13:K13"/>
    <mergeCell ref="A6:C6"/>
    <mergeCell ref="D6:F6"/>
    <mergeCell ref="G6:H6"/>
    <mergeCell ref="I6:K6"/>
    <mergeCell ref="A1:K1"/>
    <mergeCell ref="A2:K2"/>
    <mergeCell ref="A3:K3"/>
    <mergeCell ref="A5:C5"/>
    <mergeCell ref="D5:K5"/>
  </mergeCells>
  <phoneticPr fontId="11" type="noConversion"/>
  <pageMargins left="0.35433070866141736" right="0.35433070866141736" top="0.19685039370078741" bottom="0.19685039370078741" header="0.51181102362204722" footer="0.51181102362204722"/>
  <pageSetup paperSize="9" scale="8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opLeftCell="A10" workbookViewId="0">
      <selection activeCell="E27" sqref="E27:E30"/>
    </sheetView>
  </sheetViews>
  <sheetFormatPr defaultColWidth="9" defaultRowHeight="13.5" x14ac:dyDescent="0.15"/>
  <cols>
    <col min="1" max="1" width="4.125" customWidth="1"/>
    <col min="2" max="3" width="9.25" customWidth="1"/>
    <col min="4" max="4" width="20.5" bestFit="1" customWidth="1"/>
    <col min="5" max="5" width="16.25" style="3" bestFit="1" customWidth="1"/>
    <col min="6" max="6" width="15.25" style="3" bestFit="1" customWidth="1"/>
    <col min="7" max="7" width="16.25" style="3" bestFit="1" customWidth="1"/>
    <col min="8" max="8" width="13.125" bestFit="1" customWidth="1"/>
    <col min="9" max="9" width="13.375" bestFit="1" customWidth="1"/>
    <col min="10" max="10" width="8.5" style="4" bestFit="1" customWidth="1"/>
    <col min="11" max="11" width="15.125" customWidth="1"/>
  </cols>
  <sheetData>
    <row r="1" spans="1:11" ht="20.25" x14ac:dyDescent="0.15">
      <c r="A1" s="144" t="s">
        <v>293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 ht="22.5" x14ac:dyDescent="0.15">
      <c r="A2" s="145" t="s">
        <v>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s="1" customFormat="1" ht="22.5" x14ac:dyDescent="0.15">
      <c r="A3" s="147" t="s">
        <v>303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1" ht="8.25" customHeight="1" x14ac:dyDescent="0.15">
      <c r="A4" s="5"/>
      <c r="B4" s="5"/>
      <c r="C4" s="5"/>
      <c r="D4" s="5"/>
      <c r="E4" s="6"/>
      <c r="F4" s="6"/>
      <c r="G4" s="6"/>
      <c r="H4" s="5"/>
      <c r="I4" s="5"/>
      <c r="J4" s="8"/>
      <c r="K4" s="5"/>
    </row>
    <row r="5" spans="1:11" s="19" customFormat="1" ht="20.25" customHeight="1" x14ac:dyDescent="0.15">
      <c r="A5" s="270" t="s">
        <v>1</v>
      </c>
      <c r="B5" s="272"/>
      <c r="C5" s="271"/>
      <c r="D5" s="270" t="s">
        <v>254</v>
      </c>
      <c r="E5" s="272"/>
      <c r="F5" s="272"/>
      <c r="G5" s="272"/>
      <c r="H5" s="272"/>
      <c r="I5" s="272"/>
      <c r="J5" s="272"/>
      <c r="K5" s="271"/>
    </row>
    <row r="6" spans="1:11" s="19" customFormat="1" ht="20.25" customHeight="1" x14ac:dyDescent="0.15">
      <c r="A6" s="270" t="s">
        <v>3</v>
      </c>
      <c r="B6" s="272"/>
      <c r="C6" s="271"/>
      <c r="D6" s="267" t="s">
        <v>282</v>
      </c>
      <c r="E6" s="268"/>
      <c r="F6" s="269"/>
      <c r="G6" s="270" t="s">
        <v>5</v>
      </c>
      <c r="H6" s="271"/>
      <c r="I6" s="270"/>
      <c r="J6" s="272"/>
      <c r="K6" s="271"/>
    </row>
    <row r="7" spans="1:11" s="19" customFormat="1" ht="20.25" customHeight="1" x14ac:dyDescent="0.15">
      <c r="A7" s="251" t="s">
        <v>6</v>
      </c>
      <c r="B7" s="306"/>
      <c r="C7" s="252"/>
      <c r="D7" s="96"/>
      <c r="E7" s="23" t="s">
        <v>7</v>
      </c>
      <c r="F7" s="23" t="s">
        <v>308</v>
      </c>
      <c r="G7" s="23" t="s">
        <v>309</v>
      </c>
      <c r="H7" s="23" t="s">
        <v>272</v>
      </c>
      <c r="I7" s="110" t="s">
        <v>310</v>
      </c>
      <c r="J7" s="23" t="s">
        <v>8</v>
      </c>
      <c r="K7" s="20" t="s">
        <v>9</v>
      </c>
    </row>
    <row r="8" spans="1:11" s="19" customFormat="1" ht="17.25" customHeight="1" x14ac:dyDescent="0.15">
      <c r="A8" s="253"/>
      <c r="B8" s="307"/>
      <c r="C8" s="254"/>
      <c r="D8" s="96" t="s">
        <v>307</v>
      </c>
      <c r="E8" s="98"/>
      <c r="F8" s="59"/>
      <c r="G8" s="24"/>
      <c r="H8" s="20">
        <v>10</v>
      </c>
      <c r="I8" s="25" t="e">
        <f>+G8/F8</f>
        <v>#DIV/0!</v>
      </c>
      <c r="J8" s="23" t="e">
        <f>IF(H8*I8&lt;10,H8*I8,10)</f>
        <v>#DIV/0!</v>
      </c>
      <c r="K8" s="330" t="s">
        <v>10</v>
      </c>
    </row>
    <row r="9" spans="1:11" s="19" customFormat="1" ht="18" customHeight="1" x14ac:dyDescent="0.15">
      <c r="A9" s="253"/>
      <c r="B9" s="307"/>
      <c r="C9" s="254"/>
      <c r="D9" s="108" t="s">
        <v>301</v>
      </c>
      <c r="E9" s="100"/>
      <c r="F9" s="59"/>
      <c r="G9" s="24"/>
      <c r="H9" s="20"/>
      <c r="I9" s="25"/>
      <c r="J9" s="23"/>
      <c r="K9" s="331"/>
    </row>
    <row r="10" spans="1:11" s="19" customFormat="1" ht="18" customHeight="1" x14ac:dyDescent="0.15">
      <c r="A10" s="253"/>
      <c r="B10" s="307"/>
      <c r="C10" s="254"/>
      <c r="D10" s="108" t="s">
        <v>302</v>
      </c>
      <c r="E10" s="101"/>
      <c r="F10" s="58"/>
      <c r="G10" s="20"/>
      <c r="H10" s="20"/>
      <c r="I10" s="20"/>
      <c r="J10" s="26"/>
      <c r="K10" s="331"/>
    </row>
    <row r="11" spans="1:11" s="19" customFormat="1" ht="21.75" customHeight="1" x14ac:dyDescent="0.15">
      <c r="A11" s="308"/>
      <c r="B11" s="309"/>
      <c r="C11" s="310"/>
      <c r="D11" s="108" t="s">
        <v>11</v>
      </c>
      <c r="E11" s="102"/>
      <c r="F11" s="58"/>
      <c r="G11" s="20"/>
      <c r="H11" s="20"/>
      <c r="I11" s="20"/>
      <c r="J11" s="26"/>
      <c r="K11" s="332"/>
    </row>
    <row r="12" spans="1:11" s="19" customFormat="1" ht="25.5" customHeight="1" x14ac:dyDescent="0.15">
      <c r="A12" s="295" t="s">
        <v>12</v>
      </c>
      <c r="B12" s="149" t="s">
        <v>305</v>
      </c>
      <c r="C12" s="150"/>
      <c r="D12" s="150"/>
      <c r="E12" s="150"/>
      <c r="F12" s="151"/>
      <c r="G12" s="149" t="s">
        <v>304</v>
      </c>
      <c r="H12" s="152"/>
      <c r="I12" s="152"/>
      <c r="J12" s="152"/>
      <c r="K12" s="153"/>
    </row>
    <row r="13" spans="1:11" s="19" customFormat="1" ht="63.75" customHeight="1" x14ac:dyDescent="0.15">
      <c r="A13" s="311"/>
      <c r="B13" s="291"/>
      <c r="C13" s="292"/>
      <c r="D13" s="292"/>
      <c r="E13" s="292"/>
      <c r="F13" s="293"/>
      <c r="G13" s="291"/>
      <c r="H13" s="292"/>
      <c r="I13" s="292"/>
      <c r="J13" s="292"/>
      <c r="K13" s="293"/>
    </row>
    <row r="14" spans="1:11" s="19" customFormat="1" ht="25.9" customHeight="1" x14ac:dyDescent="0.15">
      <c r="A14" s="295" t="s">
        <v>13</v>
      </c>
      <c r="B14" s="21" t="s">
        <v>14</v>
      </c>
      <c r="C14" s="20" t="s">
        <v>15</v>
      </c>
      <c r="D14" s="20" t="s">
        <v>16</v>
      </c>
      <c r="E14" s="20" t="s">
        <v>17</v>
      </c>
      <c r="F14" s="21" t="s">
        <v>18</v>
      </c>
      <c r="G14" s="20" t="s">
        <v>19</v>
      </c>
      <c r="H14" s="301" t="s">
        <v>9</v>
      </c>
      <c r="I14" s="302"/>
      <c r="J14" s="26" t="s">
        <v>8</v>
      </c>
      <c r="K14" s="21" t="s">
        <v>20</v>
      </c>
    </row>
    <row r="15" spans="1:11" s="19" customFormat="1" ht="36.75" customHeight="1" x14ac:dyDescent="0.15">
      <c r="A15" s="296"/>
      <c r="B15" s="297" t="s">
        <v>21</v>
      </c>
      <c r="C15" s="297" t="s">
        <v>22</v>
      </c>
      <c r="D15" s="29" t="s">
        <v>255</v>
      </c>
      <c r="E15" s="28">
        <v>5</v>
      </c>
      <c r="F15" s="28" t="s">
        <v>84</v>
      </c>
      <c r="G15" s="28" t="s">
        <v>84</v>
      </c>
      <c r="H15" s="251" t="s">
        <v>100</v>
      </c>
      <c r="I15" s="252"/>
      <c r="J15" s="28" t="s">
        <v>271</v>
      </c>
      <c r="K15" s="20" t="s">
        <v>271</v>
      </c>
    </row>
    <row r="16" spans="1:11" s="19" customFormat="1" ht="36.75" customHeight="1" x14ac:dyDescent="0.15">
      <c r="A16" s="296"/>
      <c r="B16" s="298"/>
      <c r="C16" s="298"/>
      <c r="D16" s="29" t="s">
        <v>256</v>
      </c>
      <c r="E16" s="28">
        <v>5</v>
      </c>
      <c r="F16" s="28" t="s">
        <v>84</v>
      </c>
      <c r="G16" s="28" t="s">
        <v>84</v>
      </c>
      <c r="H16" s="253"/>
      <c r="I16" s="254"/>
      <c r="J16" s="28" t="s">
        <v>271</v>
      </c>
      <c r="K16" s="20" t="s">
        <v>271</v>
      </c>
    </row>
    <row r="17" spans="1:11" s="19" customFormat="1" ht="36.75" customHeight="1" x14ac:dyDescent="0.15">
      <c r="A17" s="296"/>
      <c r="B17" s="298"/>
      <c r="C17" s="298"/>
      <c r="D17" s="29" t="s">
        <v>257</v>
      </c>
      <c r="E17" s="28">
        <v>5</v>
      </c>
      <c r="F17" s="28" t="s">
        <v>84</v>
      </c>
      <c r="G17" s="28" t="s">
        <v>84</v>
      </c>
      <c r="H17" s="253"/>
      <c r="I17" s="254"/>
      <c r="J17" s="28" t="s">
        <v>271</v>
      </c>
      <c r="K17" s="20" t="s">
        <v>271</v>
      </c>
    </row>
    <row r="18" spans="1:11" s="19" customFormat="1" ht="37.5" customHeight="1" x14ac:dyDescent="0.15">
      <c r="A18" s="296"/>
      <c r="B18" s="298"/>
      <c r="C18" s="297" t="s">
        <v>32</v>
      </c>
      <c r="D18" s="29" t="s">
        <v>258</v>
      </c>
      <c r="E18" s="30">
        <v>4</v>
      </c>
      <c r="F18" s="28" t="s">
        <v>34</v>
      </c>
      <c r="G18" s="28" t="s">
        <v>34</v>
      </c>
      <c r="H18" s="253"/>
      <c r="I18" s="254"/>
      <c r="J18" s="28" t="s">
        <v>271</v>
      </c>
      <c r="K18" s="20" t="s">
        <v>271</v>
      </c>
    </row>
    <row r="19" spans="1:11" s="19" customFormat="1" ht="37.5" customHeight="1" x14ac:dyDescent="0.15">
      <c r="A19" s="296"/>
      <c r="B19" s="298"/>
      <c r="C19" s="298"/>
      <c r="D19" s="29" t="s">
        <v>259</v>
      </c>
      <c r="E19" s="30">
        <v>4</v>
      </c>
      <c r="F19" s="28" t="s">
        <v>34</v>
      </c>
      <c r="G19" s="28" t="s">
        <v>34</v>
      </c>
      <c r="H19" s="253"/>
      <c r="I19" s="254"/>
      <c r="J19" s="28" t="s">
        <v>271</v>
      </c>
      <c r="K19" s="20" t="s">
        <v>271</v>
      </c>
    </row>
    <row r="20" spans="1:11" s="19" customFormat="1" ht="37.5" customHeight="1" x14ac:dyDescent="0.15">
      <c r="A20" s="296"/>
      <c r="B20" s="298"/>
      <c r="C20" s="298"/>
      <c r="D20" s="29" t="s">
        <v>260</v>
      </c>
      <c r="E20" s="30">
        <v>5</v>
      </c>
      <c r="F20" s="28" t="s">
        <v>34</v>
      </c>
      <c r="G20" s="28" t="s">
        <v>34</v>
      </c>
      <c r="H20" s="253"/>
      <c r="I20" s="254"/>
      <c r="J20" s="28" t="s">
        <v>271</v>
      </c>
      <c r="K20" s="20" t="s">
        <v>271</v>
      </c>
    </row>
    <row r="21" spans="1:11" s="19" customFormat="1" ht="34.5" customHeight="1" x14ac:dyDescent="0.15">
      <c r="A21" s="296"/>
      <c r="B21" s="298"/>
      <c r="C21" s="297" t="s">
        <v>306</v>
      </c>
      <c r="D21" s="29" t="s">
        <v>261</v>
      </c>
      <c r="E21" s="20">
        <v>4</v>
      </c>
      <c r="F21" s="28" t="s">
        <v>262</v>
      </c>
      <c r="G21" s="28" t="s">
        <v>262</v>
      </c>
      <c r="H21" s="253"/>
      <c r="I21" s="254"/>
      <c r="J21" s="28" t="s">
        <v>271</v>
      </c>
      <c r="K21" s="20" t="s">
        <v>271</v>
      </c>
    </row>
    <row r="22" spans="1:11" s="19" customFormat="1" ht="34.5" customHeight="1" x14ac:dyDescent="0.15">
      <c r="A22" s="296"/>
      <c r="B22" s="298"/>
      <c r="C22" s="298"/>
      <c r="D22" s="29" t="s">
        <v>263</v>
      </c>
      <c r="E22" s="20">
        <v>4</v>
      </c>
      <c r="F22" s="28" t="s">
        <v>262</v>
      </c>
      <c r="G22" s="28" t="s">
        <v>262</v>
      </c>
      <c r="H22" s="253"/>
      <c r="I22" s="254"/>
      <c r="J22" s="28" t="s">
        <v>271</v>
      </c>
      <c r="K22" s="20" t="s">
        <v>271</v>
      </c>
    </row>
    <row r="23" spans="1:11" s="19" customFormat="1" ht="34.5" customHeight="1" x14ac:dyDescent="0.15">
      <c r="A23" s="296"/>
      <c r="B23" s="298"/>
      <c r="C23" s="298"/>
      <c r="D23" s="29" t="s">
        <v>264</v>
      </c>
      <c r="E23" s="20">
        <v>4</v>
      </c>
      <c r="F23" s="28" t="s">
        <v>262</v>
      </c>
      <c r="G23" s="28" t="s">
        <v>262</v>
      </c>
      <c r="H23" s="253"/>
      <c r="I23" s="254"/>
      <c r="J23" s="28" t="s">
        <v>271</v>
      </c>
      <c r="K23" s="20" t="s">
        <v>271</v>
      </c>
    </row>
    <row r="24" spans="1:11" s="19" customFormat="1" ht="28.5" customHeight="1" x14ac:dyDescent="0.15">
      <c r="A24" s="296"/>
      <c r="B24" s="298"/>
      <c r="C24" s="297" t="s">
        <v>42</v>
      </c>
      <c r="D24" s="29" t="s">
        <v>265</v>
      </c>
      <c r="E24" s="20">
        <v>3</v>
      </c>
      <c r="F24" s="53" t="s">
        <v>44</v>
      </c>
      <c r="G24" s="53" t="s">
        <v>44</v>
      </c>
      <c r="H24" s="251" t="s">
        <v>126</v>
      </c>
      <c r="I24" s="252"/>
      <c r="J24" s="28" t="s">
        <v>271</v>
      </c>
      <c r="K24" s="20" t="s">
        <v>271</v>
      </c>
    </row>
    <row r="25" spans="1:11" s="19" customFormat="1" ht="28.5" customHeight="1" x14ac:dyDescent="0.15">
      <c r="A25" s="296"/>
      <c r="B25" s="298"/>
      <c r="C25" s="298"/>
      <c r="D25" s="29" t="s">
        <v>266</v>
      </c>
      <c r="E25" s="20">
        <v>3</v>
      </c>
      <c r="F25" s="53" t="s">
        <v>44</v>
      </c>
      <c r="G25" s="53" t="s">
        <v>44</v>
      </c>
      <c r="H25" s="253"/>
      <c r="I25" s="254"/>
      <c r="J25" s="28" t="s">
        <v>271</v>
      </c>
      <c r="K25" s="20" t="s">
        <v>271</v>
      </c>
    </row>
    <row r="26" spans="1:11" s="19" customFormat="1" ht="28.5" customHeight="1" x14ac:dyDescent="0.15">
      <c r="A26" s="296"/>
      <c r="B26" s="298"/>
      <c r="C26" s="298"/>
      <c r="D26" s="29" t="s">
        <v>267</v>
      </c>
      <c r="E26" s="20">
        <v>4</v>
      </c>
      <c r="F26" s="53" t="s">
        <v>44</v>
      </c>
      <c r="G26" s="53" t="s">
        <v>44</v>
      </c>
      <c r="H26" s="253"/>
      <c r="I26" s="254"/>
      <c r="J26" s="28" t="s">
        <v>271</v>
      </c>
      <c r="K26" s="20" t="s">
        <v>271</v>
      </c>
    </row>
    <row r="27" spans="1:11" s="19" customFormat="1" ht="57" customHeight="1" x14ac:dyDescent="0.15">
      <c r="A27" s="296"/>
      <c r="B27" s="297" t="s">
        <v>45</v>
      </c>
      <c r="C27" s="297" t="s">
        <v>317</v>
      </c>
      <c r="D27" s="29" t="s">
        <v>70</v>
      </c>
      <c r="E27" s="20">
        <f>7+3</f>
        <v>10</v>
      </c>
      <c r="F27" s="28" t="s">
        <v>268</v>
      </c>
      <c r="G27" s="28" t="s">
        <v>131</v>
      </c>
      <c r="H27" s="251" t="s">
        <v>49</v>
      </c>
      <c r="I27" s="252"/>
      <c r="J27" s="28" t="s">
        <v>271</v>
      </c>
      <c r="K27" s="20" t="s">
        <v>271</v>
      </c>
    </row>
    <row r="28" spans="1:11" s="19" customFormat="1" ht="49.5" customHeight="1" x14ac:dyDescent="0.15">
      <c r="A28" s="296"/>
      <c r="B28" s="298"/>
      <c r="C28" s="298"/>
      <c r="D28" s="29" t="s">
        <v>110</v>
      </c>
      <c r="E28" s="20">
        <f>8+2</f>
        <v>10</v>
      </c>
      <c r="F28" s="28" t="s">
        <v>269</v>
      </c>
      <c r="G28" s="28" t="s">
        <v>131</v>
      </c>
      <c r="H28" s="253"/>
      <c r="I28" s="254"/>
      <c r="J28" s="28" t="s">
        <v>271</v>
      </c>
      <c r="K28" s="20" t="s">
        <v>271</v>
      </c>
    </row>
    <row r="29" spans="1:11" s="19" customFormat="1" ht="56.25" customHeight="1" x14ac:dyDescent="0.15">
      <c r="A29" s="296"/>
      <c r="B29" s="298"/>
      <c r="C29" s="298"/>
      <c r="D29" s="29" t="s">
        <v>115</v>
      </c>
      <c r="E29" s="20">
        <f>7+3</f>
        <v>10</v>
      </c>
      <c r="F29" s="28" t="s">
        <v>116</v>
      </c>
      <c r="G29" s="28" t="s">
        <v>112</v>
      </c>
      <c r="H29" s="253"/>
      <c r="I29" s="254"/>
      <c r="J29" s="28" t="s">
        <v>271</v>
      </c>
      <c r="K29" s="20" t="s">
        <v>271</v>
      </c>
    </row>
    <row r="30" spans="1:11" s="19" customFormat="1" ht="49.5" customHeight="1" x14ac:dyDescent="0.15">
      <c r="A30" s="296"/>
      <c r="B30" s="298"/>
      <c r="C30" s="298"/>
      <c r="D30" s="29" t="s">
        <v>54</v>
      </c>
      <c r="E30" s="20">
        <f>8+2</f>
        <v>10</v>
      </c>
      <c r="F30" s="28" t="s">
        <v>270</v>
      </c>
      <c r="G30" s="28" t="s">
        <v>131</v>
      </c>
      <c r="H30" s="253"/>
      <c r="I30" s="254"/>
      <c r="J30" s="28" t="s">
        <v>271</v>
      </c>
      <c r="K30" s="20" t="s">
        <v>271</v>
      </c>
    </row>
    <row r="31" spans="1:11" s="19" customFormat="1" ht="25.5" customHeight="1" x14ac:dyDescent="0.15">
      <c r="A31" s="228" t="s">
        <v>57</v>
      </c>
      <c r="B31" s="228"/>
      <c r="C31" s="228"/>
      <c r="D31" s="228"/>
      <c r="E31" s="228"/>
      <c r="F31" s="228"/>
      <c r="G31" s="228"/>
      <c r="H31" s="228"/>
      <c r="I31" s="228"/>
      <c r="J31" s="26" t="e">
        <f>J8+SUM(J15:J30)</f>
        <v>#DIV/0!</v>
      </c>
      <c r="K31" s="88"/>
    </row>
    <row r="32" spans="1:11" s="31" customFormat="1" x14ac:dyDescent="0.15">
      <c r="A32" s="294" t="s">
        <v>273</v>
      </c>
      <c r="B32" s="294"/>
      <c r="C32" s="294"/>
      <c r="D32" s="294"/>
      <c r="E32" s="294"/>
      <c r="F32" s="294"/>
      <c r="G32" s="294"/>
      <c r="H32" s="294"/>
      <c r="I32" s="294"/>
      <c r="J32" s="294"/>
      <c r="K32" s="294"/>
    </row>
    <row r="33" spans="1:11" s="19" customFormat="1" x14ac:dyDescent="0.15">
      <c r="A33" s="273" t="s">
        <v>58</v>
      </c>
      <c r="B33" s="273"/>
      <c r="C33" s="273"/>
      <c r="D33" s="273"/>
      <c r="E33" s="273"/>
      <c r="F33" s="273"/>
      <c r="G33" s="273"/>
      <c r="H33" s="273"/>
      <c r="I33" s="273"/>
      <c r="J33" s="273"/>
      <c r="K33" s="273"/>
    </row>
    <row r="34" spans="1:11" s="19" customFormat="1" x14ac:dyDescent="0.15">
      <c r="A34" s="273" t="s">
        <v>274</v>
      </c>
      <c r="B34" s="273"/>
      <c r="C34" s="273"/>
      <c r="D34" s="273"/>
      <c r="E34" s="273"/>
      <c r="F34" s="273"/>
      <c r="G34" s="273"/>
      <c r="H34" s="273"/>
      <c r="I34" s="273"/>
      <c r="J34" s="273"/>
      <c r="K34" s="273"/>
    </row>
    <row r="35" spans="1:11" s="19" customFormat="1" x14ac:dyDescent="0.15">
      <c r="A35" s="169" t="s">
        <v>311</v>
      </c>
      <c r="B35" s="294"/>
      <c r="C35" s="294"/>
      <c r="D35" s="294"/>
      <c r="E35" s="294"/>
      <c r="F35" s="294"/>
      <c r="G35" s="294"/>
      <c r="H35" s="294"/>
      <c r="I35" s="294"/>
      <c r="J35" s="294"/>
      <c r="K35" s="294"/>
    </row>
    <row r="36" spans="1:11" s="19" customFormat="1" x14ac:dyDescent="0.15">
      <c r="A36" s="169" t="s">
        <v>312</v>
      </c>
      <c r="B36" s="169"/>
      <c r="C36" s="169"/>
      <c r="D36" s="169"/>
      <c r="E36" s="169"/>
      <c r="F36" s="169"/>
      <c r="G36" s="169"/>
      <c r="H36" s="169"/>
      <c r="I36" s="169"/>
      <c r="J36" s="169"/>
      <c r="K36" s="169"/>
    </row>
  </sheetData>
  <mergeCells count="34">
    <mergeCell ref="A36:K36"/>
    <mergeCell ref="A35:K35"/>
    <mergeCell ref="A14:A30"/>
    <mergeCell ref="B15:B26"/>
    <mergeCell ref="B27:B30"/>
    <mergeCell ref="C15:C17"/>
    <mergeCell ref="C18:C20"/>
    <mergeCell ref="C21:C23"/>
    <mergeCell ref="C24:C26"/>
    <mergeCell ref="C27:C30"/>
    <mergeCell ref="H15:I23"/>
    <mergeCell ref="H24:I26"/>
    <mergeCell ref="H27:I30"/>
    <mergeCell ref="H14:I14"/>
    <mergeCell ref="A31:I31"/>
    <mergeCell ref="A32:K32"/>
    <mergeCell ref="A33:K33"/>
    <mergeCell ref="A34:K34"/>
    <mergeCell ref="B12:F12"/>
    <mergeCell ref="G12:K12"/>
    <mergeCell ref="K8:K11"/>
    <mergeCell ref="A7:C11"/>
    <mergeCell ref="A12:A13"/>
    <mergeCell ref="B13:F13"/>
    <mergeCell ref="G13:K13"/>
    <mergeCell ref="A6:C6"/>
    <mergeCell ref="D6:F6"/>
    <mergeCell ref="G6:H6"/>
    <mergeCell ref="I6:K6"/>
    <mergeCell ref="A1:K1"/>
    <mergeCell ref="A2:K2"/>
    <mergeCell ref="A3:K3"/>
    <mergeCell ref="A5:C5"/>
    <mergeCell ref="D5:K5"/>
  </mergeCells>
  <phoneticPr fontId="11" type="noConversion"/>
  <pageMargins left="0.35433070866141736" right="0.35433070866141736" top="0.39370078740157483" bottom="0.39370078740157483" header="0.51181102362204722" footer="0.51181102362204722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view="pageBreakPreview" topLeftCell="A19" zoomScale="60" zoomScaleNormal="100" workbookViewId="0">
      <selection activeCell="F21" sqref="F21"/>
    </sheetView>
  </sheetViews>
  <sheetFormatPr defaultColWidth="9" defaultRowHeight="13.5" x14ac:dyDescent="0.15"/>
  <cols>
    <col min="1" max="1" width="4.125" customWidth="1"/>
    <col min="2" max="3" width="9.875" customWidth="1"/>
    <col min="4" max="4" width="20.5" customWidth="1"/>
    <col min="5" max="5" width="16.25" style="3" bestFit="1" customWidth="1"/>
    <col min="6" max="6" width="18.375" style="115" bestFit="1" customWidth="1"/>
    <col min="7" max="7" width="17.25" style="115" bestFit="1" customWidth="1"/>
    <col min="8" max="9" width="13.875" bestFit="1" customWidth="1"/>
    <col min="10" max="10" width="9.375" style="4" customWidth="1"/>
    <col min="11" max="11" width="14.625" customWidth="1"/>
  </cols>
  <sheetData>
    <row r="1" spans="1:11" ht="20.25" x14ac:dyDescent="0.15">
      <c r="A1" s="144"/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 s="1" customFormat="1" ht="22.5" x14ac:dyDescent="0.15">
      <c r="A2" s="145" t="s">
        <v>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s="2" customFormat="1" ht="18.75" x14ac:dyDescent="0.15">
      <c r="A3" s="147" t="s">
        <v>303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1" s="2" customFormat="1" ht="12" customHeight="1" x14ac:dyDescent="0.15">
      <c r="A4" s="17"/>
      <c r="B4" s="17"/>
      <c r="C4" s="17"/>
      <c r="D4" s="17"/>
      <c r="E4" s="7"/>
      <c r="F4" s="7"/>
      <c r="G4" s="7"/>
      <c r="H4" s="17"/>
      <c r="I4" s="17"/>
      <c r="J4" s="18"/>
      <c r="K4" s="17"/>
    </row>
    <row r="5" spans="1:11" s="32" customFormat="1" ht="20.25" customHeight="1" x14ac:dyDescent="0.15">
      <c r="A5" s="190" t="s">
        <v>1</v>
      </c>
      <c r="B5" s="192"/>
      <c r="C5" s="191"/>
      <c r="D5" s="190" t="s">
        <v>350</v>
      </c>
      <c r="E5" s="192"/>
      <c r="F5" s="192"/>
      <c r="G5" s="192"/>
      <c r="H5" s="192"/>
      <c r="I5" s="192"/>
      <c r="J5" s="192"/>
      <c r="K5" s="191"/>
    </row>
    <row r="6" spans="1:11" s="32" customFormat="1" ht="20.25" customHeight="1" x14ac:dyDescent="0.15">
      <c r="A6" s="187" t="s">
        <v>3</v>
      </c>
      <c r="B6" s="188"/>
      <c r="C6" s="189"/>
      <c r="D6" s="187" t="s">
        <v>344</v>
      </c>
      <c r="E6" s="188"/>
      <c r="F6" s="189"/>
      <c r="G6" s="190" t="s">
        <v>5</v>
      </c>
      <c r="H6" s="191"/>
      <c r="I6" s="190" t="s">
        <v>333</v>
      </c>
      <c r="J6" s="192"/>
      <c r="K6" s="191"/>
    </row>
    <row r="7" spans="1:11" s="32" customFormat="1" ht="20.25" customHeight="1" x14ac:dyDescent="0.15">
      <c r="A7" s="202" t="s">
        <v>6</v>
      </c>
      <c r="B7" s="203"/>
      <c r="C7" s="204"/>
      <c r="D7" s="126"/>
      <c r="E7" s="110" t="s">
        <v>324</v>
      </c>
      <c r="F7" s="110" t="s">
        <v>334</v>
      </c>
      <c r="G7" s="110" t="s">
        <v>325</v>
      </c>
      <c r="H7" s="110" t="s">
        <v>345</v>
      </c>
      <c r="I7" s="110" t="s">
        <v>316</v>
      </c>
      <c r="J7" s="110" t="s">
        <v>8</v>
      </c>
      <c r="K7" s="112" t="s">
        <v>9</v>
      </c>
    </row>
    <row r="8" spans="1:11" s="32" customFormat="1" ht="20.25" customHeight="1" x14ac:dyDescent="0.15">
      <c r="A8" s="205"/>
      <c r="B8" s="206"/>
      <c r="C8" s="207"/>
      <c r="D8" s="126" t="s">
        <v>335</v>
      </c>
      <c r="E8" s="125">
        <v>460.47199999999998</v>
      </c>
      <c r="F8" s="127">
        <v>458.52199999999999</v>
      </c>
      <c r="G8" s="127">
        <v>458.52199999999999</v>
      </c>
      <c r="H8" s="112">
        <v>10</v>
      </c>
      <c r="I8" s="116">
        <f>+G8/F8</f>
        <v>1</v>
      </c>
      <c r="J8" s="110">
        <f>IF(H8*I8&lt;10,H8*I8,10)</f>
        <v>10</v>
      </c>
      <c r="K8" s="199" t="s">
        <v>10</v>
      </c>
    </row>
    <row r="9" spans="1:11" s="32" customFormat="1" ht="20.25" customHeight="1" x14ac:dyDescent="0.15">
      <c r="A9" s="205"/>
      <c r="B9" s="206"/>
      <c r="C9" s="207"/>
      <c r="D9" s="128" t="s">
        <v>301</v>
      </c>
      <c r="E9" s="117"/>
      <c r="F9" s="129"/>
      <c r="G9" s="130"/>
      <c r="H9" s="112"/>
      <c r="I9" s="116"/>
      <c r="J9" s="110"/>
      <c r="K9" s="200"/>
    </row>
    <row r="10" spans="1:11" s="32" customFormat="1" ht="20.25" customHeight="1" x14ac:dyDescent="0.15">
      <c r="A10" s="205"/>
      <c r="B10" s="206"/>
      <c r="C10" s="207"/>
      <c r="D10" s="128" t="s">
        <v>336</v>
      </c>
      <c r="E10" s="131"/>
      <c r="F10" s="118"/>
      <c r="G10" s="119"/>
      <c r="H10" s="112"/>
      <c r="I10" s="112"/>
      <c r="J10" s="120"/>
      <c r="K10" s="200"/>
    </row>
    <row r="11" spans="1:11" s="32" customFormat="1" ht="20.25" customHeight="1" x14ac:dyDescent="0.15">
      <c r="A11" s="208"/>
      <c r="B11" s="209"/>
      <c r="C11" s="210"/>
      <c r="D11" s="128" t="s">
        <v>11</v>
      </c>
      <c r="E11" s="117"/>
      <c r="F11" s="118"/>
      <c r="G11" s="119"/>
      <c r="H11" s="112"/>
      <c r="I11" s="112"/>
      <c r="J11" s="120"/>
      <c r="K11" s="201"/>
    </row>
    <row r="12" spans="1:11" s="32" customFormat="1" ht="25.5" customHeight="1" x14ac:dyDescent="0.15">
      <c r="A12" s="211" t="s">
        <v>12</v>
      </c>
      <c r="B12" s="193" t="s">
        <v>305</v>
      </c>
      <c r="C12" s="194"/>
      <c r="D12" s="194"/>
      <c r="E12" s="194"/>
      <c r="F12" s="195"/>
      <c r="G12" s="196" t="s">
        <v>304</v>
      </c>
      <c r="H12" s="197"/>
      <c r="I12" s="197"/>
      <c r="J12" s="197"/>
      <c r="K12" s="198"/>
    </row>
    <row r="13" spans="1:11" s="32" customFormat="1" ht="69" customHeight="1" x14ac:dyDescent="0.15">
      <c r="A13" s="212"/>
      <c r="B13" s="213" t="s">
        <v>337</v>
      </c>
      <c r="C13" s="214"/>
      <c r="D13" s="214"/>
      <c r="E13" s="214"/>
      <c r="F13" s="215"/>
      <c r="G13" s="213" t="s">
        <v>337</v>
      </c>
      <c r="H13" s="214"/>
      <c r="I13" s="214"/>
      <c r="J13" s="214"/>
      <c r="K13" s="215"/>
    </row>
    <row r="14" spans="1:11" s="32" customFormat="1" ht="25.5" customHeight="1" x14ac:dyDescent="0.15">
      <c r="A14" s="216" t="s">
        <v>13</v>
      </c>
      <c r="B14" s="119" t="s">
        <v>14</v>
      </c>
      <c r="C14" s="112" t="s">
        <v>15</v>
      </c>
      <c r="D14" s="112" t="s">
        <v>16</v>
      </c>
      <c r="E14" s="112" t="s">
        <v>17</v>
      </c>
      <c r="F14" s="119" t="s">
        <v>18</v>
      </c>
      <c r="G14" s="119" t="s">
        <v>19</v>
      </c>
      <c r="H14" s="226" t="s">
        <v>9</v>
      </c>
      <c r="I14" s="227"/>
      <c r="J14" s="120" t="s">
        <v>8</v>
      </c>
      <c r="K14" s="119" t="s">
        <v>20</v>
      </c>
    </row>
    <row r="15" spans="1:11" s="32" customFormat="1" ht="26.25" customHeight="1" x14ac:dyDescent="0.15">
      <c r="A15" s="217"/>
      <c r="B15" s="218" t="s">
        <v>21</v>
      </c>
      <c r="C15" s="218" t="s">
        <v>22</v>
      </c>
      <c r="D15" s="133" t="s">
        <v>338</v>
      </c>
      <c r="E15" s="114">
        <v>5</v>
      </c>
      <c r="F15" s="121" t="s">
        <v>326</v>
      </c>
      <c r="G15" s="121" t="s">
        <v>326</v>
      </c>
      <c r="H15" s="222" t="s">
        <v>346</v>
      </c>
      <c r="I15" s="223"/>
      <c r="J15" s="112">
        <v>5</v>
      </c>
      <c r="K15" s="112"/>
    </row>
    <row r="16" spans="1:11" s="32" customFormat="1" ht="48" customHeight="1" x14ac:dyDescent="0.15">
      <c r="A16" s="217"/>
      <c r="B16" s="219"/>
      <c r="C16" s="219"/>
      <c r="D16" s="133" t="s">
        <v>318</v>
      </c>
      <c r="E16" s="114">
        <v>5</v>
      </c>
      <c r="F16" s="133" t="s">
        <v>327</v>
      </c>
      <c r="G16" s="121" t="s">
        <v>328</v>
      </c>
      <c r="H16" s="224"/>
      <c r="I16" s="225"/>
      <c r="J16" s="112">
        <v>5</v>
      </c>
      <c r="K16" s="112"/>
    </row>
    <row r="17" spans="1:11" s="32" customFormat="1" ht="26.25" customHeight="1" x14ac:dyDescent="0.15">
      <c r="A17" s="217"/>
      <c r="B17" s="219"/>
      <c r="C17" s="220"/>
      <c r="D17" s="133" t="s">
        <v>61</v>
      </c>
      <c r="E17" s="114">
        <v>5</v>
      </c>
      <c r="F17" s="121" t="s">
        <v>328</v>
      </c>
      <c r="G17" s="121" t="s">
        <v>328</v>
      </c>
      <c r="H17" s="224"/>
      <c r="I17" s="225"/>
      <c r="J17" s="112">
        <v>5</v>
      </c>
      <c r="K17" s="112"/>
    </row>
    <row r="18" spans="1:11" s="32" customFormat="1" ht="27" x14ac:dyDescent="0.15">
      <c r="A18" s="217"/>
      <c r="B18" s="219"/>
      <c r="C18" s="132" t="s">
        <v>32</v>
      </c>
      <c r="D18" s="134" t="s">
        <v>329</v>
      </c>
      <c r="E18" s="114">
        <v>13</v>
      </c>
      <c r="F18" s="122">
        <v>1</v>
      </c>
      <c r="G18" s="122">
        <v>1</v>
      </c>
      <c r="H18" s="224"/>
      <c r="I18" s="225"/>
      <c r="J18" s="112">
        <v>13</v>
      </c>
      <c r="K18" s="112"/>
    </row>
    <row r="19" spans="1:11" s="32" customFormat="1" ht="32.25" customHeight="1" x14ac:dyDescent="0.15">
      <c r="A19" s="217"/>
      <c r="B19" s="219"/>
      <c r="C19" s="218" t="s">
        <v>306</v>
      </c>
      <c r="D19" s="135" t="s">
        <v>339</v>
      </c>
      <c r="E19" s="114">
        <v>3</v>
      </c>
      <c r="F19" s="133" t="s">
        <v>330</v>
      </c>
      <c r="G19" s="133" t="s">
        <v>330</v>
      </c>
      <c r="H19" s="224"/>
      <c r="I19" s="225"/>
      <c r="J19" s="112">
        <v>3</v>
      </c>
      <c r="K19" s="112"/>
    </row>
    <row r="20" spans="1:11" s="32" customFormat="1" ht="26.25" customHeight="1" x14ac:dyDescent="0.15">
      <c r="A20" s="217"/>
      <c r="B20" s="219"/>
      <c r="C20" s="219"/>
      <c r="D20" s="135" t="s">
        <v>331</v>
      </c>
      <c r="E20" s="114">
        <v>3</v>
      </c>
      <c r="F20" s="123" t="s">
        <v>321</v>
      </c>
      <c r="G20" s="123" t="s">
        <v>321</v>
      </c>
      <c r="H20" s="224"/>
      <c r="I20" s="225"/>
      <c r="J20" s="112">
        <v>3</v>
      </c>
      <c r="K20" s="112"/>
    </row>
    <row r="21" spans="1:11" s="32" customFormat="1" ht="26.25" customHeight="1" x14ac:dyDescent="0.15">
      <c r="A21" s="217"/>
      <c r="B21" s="219"/>
      <c r="C21" s="219"/>
      <c r="D21" s="135" t="s">
        <v>319</v>
      </c>
      <c r="E21" s="114">
        <v>3</v>
      </c>
      <c r="F21" s="123" t="s">
        <v>322</v>
      </c>
      <c r="G21" s="123" t="s">
        <v>322</v>
      </c>
      <c r="H21" s="224"/>
      <c r="I21" s="225"/>
      <c r="J21" s="112">
        <v>3</v>
      </c>
      <c r="K21" s="112"/>
    </row>
    <row r="22" spans="1:11" s="32" customFormat="1" ht="26.25" customHeight="1" x14ac:dyDescent="0.15">
      <c r="A22" s="217"/>
      <c r="B22" s="219"/>
      <c r="C22" s="220"/>
      <c r="D22" s="135" t="s">
        <v>320</v>
      </c>
      <c r="E22" s="114">
        <v>3</v>
      </c>
      <c r="F22" s="123" t="s">
        <v>340</v>
      </c>
      <c r="G22" s="123" t="s">
        <v>323</v>
      </c>
      <c r="H22" s="229"/>
      <c r="I22" s="230"/>
      <c r="J22" s="112">
        <v>3</v>
      </c>
      <c r="K22" s="112"/>
    </row>
    <row r="23" spans="1:11" s="32" customFormat="1" ht="36" customHeight="1" x14ac:dyDescent="0.15">
      <c r="A23" s="217"/>
      <c r="B23" s="219"/>
      <c r="C23" s="132" t="s">
        <v>42</v>
      </c>
      <c r="D23" s="134" t="s">
        <v>43</v>
      </c>
      <c r="E23" s="114">
        <v>10</v>
      </c>
      <c r="F23" s="114" t="s">
        <v>341</v>
      </c>
      <c r="G23" s="123" t="s">
        <v>342</v>
      </c>
      <c r="H23" s="222" t="s">
        <v>347</v>
      </c>
      <c r="I23" s="223"/>
      <c r="J23" s="112">
        <v>10</v>
      </c>
      <c r="K23" s="112"/>
    </row>
    <row r="24" spans="1:11" s="32" customFormat="1" ht="180.75" customHeight="1" x14ac:dyDescent="0.15">
      <c r="A24" s="217"/>
      <c r="B24" s="218" t="s">
        <v>45</v>
      </c>
      <c r="C24" s="221" t="s">
        <v>317</v>
      </c>
      <c r="D24" s="134" t="s">
        <v>343</v>
      </c>
      <c r="E24" s="112">
        <v>20</v>
      </c>
      <c r="F24" s="133" t="s">
        <v>332</v>
      </c>
      <c r="G24" s="119" t="s">
        <v>68</v>
      </c>
      <c r="H24" s="222" t="s">
        <v>49</v>
      </c>
      <c r="I24" s="223"/>
      <c r="J24" s="112">
        <v>17</v>
      </c>
      <c r="K24" s="185" t="s">
        <v>349</v>
      </c>
    </row>
    <row r="25" spans="1:11" s="32" customFormat="1" ht="126" customHeight="1" x14ac:dyDescent="0.15">
      <c r="A25" s="217"/>
      <c r="B25" s="219"/>
      <c r="C25" s="221"/>
      <c r="D25" s="134" t="s">
        <v>70</v>
      </c>
      <c r="E25" s="112">
        <v>20</v>
      </c>
      <c r="F25" s="133" t="s">
        <v>348</v>
      </c>
      <c r="G25" s="119" t="s">
        <v>68</v>
      </c>
      <c r="H25" s="224"/>
      <c r="I25" s="225"/>
      <c r="J25" s="112">
        <v>17.5</v>
      </c>
      <c r="K25" s="186"/>
    </row>
    <row r="26" spans="1:11" s="32" customFormat="1" ht="25.5" customHeight="1" x14ac:dyDescent="0.15">
      <c r="A26" s="228" t="s">
        <v>57</v>
      </c>
      <c r="B26" s="228"/>
      <c r="C26" s="228"/>
      <c r="D26" s="228"/>
      <c r="E26" s="228"/>
      <c r="F26" s="228"/>
      <c r="G26" s="228"/>
      <c r="H26" s="228"/>
      <c r="I26" s="228"/>
      <c r="J26" s="120">
        <f>J8+SUM(J15:J25)</f>
        <v>94.5</v>
      </c>
      <c r="K26" s="124"/>
    </row>
    <row r="27" spans="1:11" s="52" customFormat="1" ht="14.25" x14ac:dyDescent="0.15">
      <c r="A27" s="170"/>
      <c r="B27" s="170"/>
      <c r="C27" s="170"/>
      <c r="D27" s="170"/>
      <c r="E27" s="170"/>
      <c r="F27" s="170"/>
      <c r="G27" s="170"/>
      <c r="H27" s="170"/>
      <c r="I27" s="170"/>
      <c r="J27" s="170"/>
      <c r="K27" s="170"/>
    </row>
    <row r="28" spans="1:11" s="32" customFormat="1" ht="14.25" x14ac:dyDescent="0.15">
      <c r="A28" s="148"/>
      <c r="B28" s="148"/>
      <c r="C28" s="148"/>
      <c r="D28" s="148"/>
      <c r="E28" s="148"/>
      <c r="F28" s="148"/>
      <c r="G28" s="148"/>
      <c r="H28" s="148"/>
      <c r="I28" s="148"/>
      <c r="J28" s="148"/>
      <c r="K28" s="148"/>
    </row>
    <row r="29" spans="1:11" s="32" customFormat="1" ht="14.25" x14ac:dyDescent="0.15">
      <c r="A29" s="148"/>
      <c r="B29" s="148"/>
      <c r="C29" s="148"/>
      <c r="D29" s="148"/>
      <c r="E29" s="148"/>
      <c r="F29" s="148"/>
      <c r="G29" s="148"/>
      <c r="H29" s="148"/>
      <c r="I29" s="148"/>
      <c r="J29" s="148"/>
      <c r="K29" s="148"/>
    </row>
    <row r="30" spans="1:11" s="32" customFormat="1" ht="14.25" x14ac:dyDescent="0.15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</row>
    <row r="31" spans="1:11" x14ac:dyDescent="0.15">
      <c r="A31" s="169"/>
      <c r="B31" s="169"/>
      <c r="C31" s="169"/>
      <c r="D31" s="169"/>
      <c r="E31" s="169"/>
      <c r="F31" s="169"/>
      <c r="G31" s="169"/>
      <c r="H31" s="169"/>
      <c r="I31" s="169"/>
      <c r="J31" s="169"/>
      <c r="K31" s="169"/>
    </row>
  </sheetData>
  <mergeCells count="33">
    <mergeCell ref="A31:K31"/>
    <mergeCell ref="A29:K29"/>
    <mergeCell ref="A30:K30"/>
    <mergeCell ref="A14:A25"/>
    <mergeCell ref="B15:B23"/>
    <mergeCell ref="B24:B25"/>
    <mergeCell ref="C15:C17"/>
    <mergeCell ref="C24:C25"/>
    <mergeCell ref="H24:I25"/>
    <mergeCell ref="H14:I14"/>
    <mergeCell ref="H23:I23"/>
    <mergeCell ref="A26:I26"/>
    <mergeCell ref="A27:K27"/>
    <mergeCell ref="A28:K28"/>
    <mergeCell ref="C19:C22"/>
    <mergeCell ref="H15:I22"/>
    <mergeCell ref="A1:K1"/>
    <mergeCell ref="A2:K2"/>
    <mergeCell ref="A3:K3"/>
    <mergeCell ref="A5:C5"/>
    <mergeCell ref="D5:K5"/>
    <mergeCell ref="K24:K25"/>
    <mergeCell ref="A6:C6"/>
    <mergeCell ref="D6:F6"/>
    <mergeCell ref="G6:H6"/>
    <mergeCell ref="I6:K6"/>
    <mergeCell ref="B12:F12"/>
    <mergeCell ref="G12:K12"/>
    <mergeCell ref="K8:K11"/>
    <mergeCell ref="A7:C11"/>
    <mergeCell ref="A12:A13"/>
    <mergeCell ref="B13:F13"/>
    <mergeCell ref="G13:K13"/>
  </mergeCells>
  <phoneticPr fontId="11" type="noConversion"/>
  <printOptions horizontalCentered="1" verticalCentered="1"/>
  <pageMargins left="0.25" right="0.25" top="0.75" bottom="0.75" header="0.3" footer="0.3"/>
  <pageSetup paperSize="9" scale="66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opLeftCell="A32" workbookViewId="0">
      <selection activeCell="E29" sqref="E29:E32"/>
    </sheetView>
  </sheetViews>
  <sheetFormatPr defaultColWidth="9" defaultRowHeight="13.5" x14ac:dyDescent="0.15"/>
  <cols>
    <col min="1" max="1" width="5.75" customWidth="1"/>
    <col min="2" max="2" width="7.5" customWidth="1"/>
    <col min="3" max="3" width="9.75" customWidth="1"/>
    <col min="4" max="4" width="20.5" bestFit="1" customWidth="1"/>
    <col min="5" max="5" width="16.25" style="3" bestFit="1" customWidth="1"/>
    <col min="6" max="6" width="19.375" style="3" bestFit="1" customWidth="1"/>
    <col min="7" max="7" width="18.375" style="3" bestFit="1" customWidth="1"/>
    <col min="8" max="8" width="9.5" bestFit="1" customWidth="1"/>
    <col min="9" max="9" width="8.5" bestFit="1" customWidth="1"/>
    <col min="10" max="10" width="8.5" style="4" bestFit="1" customWidth="1"/>
    <col min="11" max="11" width="15.25" customWidth="1"/>
  </cols>
  <sheetData>
    <row r="1" spans="1:11" ht="20.25" x14ac:dyDescent="0.15">
      <c r="A1" s="144" t="s">
        <v>284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 s="1" customFormat="1" ht="22.5" x14ac:dyDescent="0.15">
      <c r="A2" s="145" t="s">
        <v>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s="2" customFormat="1" ht="18.75" x14ac:dyDescent="0.15">
      <c r="A3" s="235" t="s">
        <v>303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s="2" customFormat="1" ht="18.75" hidden="1" x14ac:dyDescent="0.15">
      <c r="A4" s="14"/>
      <c r="B4" s="14"/>
      <c r="C4" s="14"/>
      <c r="D4" s="14"/>
      <c r="E4" s="15"/>
      <c r="F4" s="15"/>
      <c r="G4" s="15"/>
      <c r="H4" s="14"/>
      <c r="I4" s="14"/>
      <c r="J4" s="16"/>
      <c r="K4" s="14"/>
    </row>
    <row r="5" spans="1:11" s="32" customFormat="1" ht="20.25" customHeight="1" x14ac:dyDescent="0.15">
      <c r="A5" s="142" t="s">
        <v>1</v>
      </c>
      <c r="B5" s="231"/>
      <c r="C5" s="143"/>
      <c r="D5" s="142" t="s">
        <v>71</v>
      </c>
      <c r="E5" s="231"/>
      <c r="F5" s="231"/>
      <c r="G5" s="231"/>
      <c r="H5" s="231"/>
      <c r="I5" s="231"/>
      <c r="J5" s="231"/>
      <c r="K5" s="143"/>
    </row>
    <row r="6" spans="1:11" s="32" customFormat="1" ht="20.25" customHeight="1" x14ac:dyDescent="0.15">
      <c r="A6" s="142" t="s">
        <v>3</v>
      </c>
      <c r="B6" s="231"/>
      <c r="C6" s="143"/>
      <c r="D6" s="232" t="s">
        <v>275</v>
      </c>
      <c r="E6" s="233"/>
      <c r="F6" s="234"/>
      <c r="G6" s="142" t="s">
        <v>5</v>
      </c>
      <c r="H6" s="143"/>
      <c r="I6" s="142"/>
      <c r="J6" s="231"/>
      <c r="K6" s="143"/>
    </row>
    <row r="7" spans="1:11" s="32" customFormat="1" ht="28.5" customHeight="1" x14ac:dyDescent="0.15">
      <c r="A7" s="178" t="s">
        <v>6</v>
      </c>
      <c r="B7" s="241"/>
      <c r="C7" s="179"/>
      <c r="D7" s="96"/>
      <c r="E7" s="36" t="s">
        <v>7</v>
      </c>
      <c r="F7" s="36" t="s">
        <v>308</v>
      </c>
      <c r="G7" s="36" t="s">
        <v>315</v>
      </c>
      <c r="H7" s="36" t="s">
        <v>280</v>
      </c>
      <c r="I7" s="109" t="s">
        <v>316</v>
      </c>
      <c r="J7" s="36" t="s">
        <v>8</v>
      </c>
      <c r="K7" s="97" t="s">
        <v>9</v>
      </c>
    </row>
    <row r="8" spans="1:11" s="32" customFormat="1" ht="20.25" customHeight="1" x14ac:dyDescent="0.15">
      <c r="A8" s="180"/>
      <c r="B8" s="242"/>
      <c r="C8" s="181"/>
      <c r="D8" s="96" t="s">
        <v>307</v>
      </c>
      <c r="E8" s="98"/>
      <c r="F8" s="59"/>
      <c r="G8" s="99"/>
      <c r="H8" s="97">
        <v>10</v>
      </c>
      <c r="I8" s="37" t="e">
        <f>+G8/F8</f>
        <v>#DIV/0!</v>
      </c>
      <c r="J8" s="36" t="e">
        <f>IF(H8*I8&lt;10,H8*I8,10)</f>
        <v>#DIV/0!</v>
      </c>
      <c r="K8" s="154" t="s">
        <v>10</v>
      </c>
    </row>
    <row r="9" spans="1:11" s="32" customFormat="1" ht="20.25" customHeight="1" x14ac:dyDescent="0.15">
      <c r="A9" s="180"/>
      <c r="B9" s="242"/>
      <c r="C9" s="181"/>
      <c r="D9" s="108" t="s">
        <v>301</v>
      </c>
      <c r="E9" s="100"/>
      <c r="F9" s="59"/>
      <c r="G9" s="99"/>
      <c r="H9" s="97"/>
      <c r="I9" s="37"/>
      <c r="J9" s="36"/>
      <c r="K9" s="155"/>
    </row>
    <row r="10" spans="1:11" s="32" customFormat="1" ht="20.25" customHeight="1" x14ac:dyDescent="0.15">
      <c r="A10" s="180"/>
      <c r="B10" s="242"/>
      <c r="C10" s="181"/>
      <c r="D10" s="108" t="s">
        <v>302</v>
      </c>
      <c r="E10" s="101"/>
      <c r="F10" s="58"/>
      <c r="G10" s="97"/>
      <c r="H10" s="97"/>
      <c r="I10" s="97"/>
      <c r="J10" s="36"/>
      <c r="K10" s="155"/>
    </row>
    <row r="11" spans="1:11" s="32" customFormat="1" ht="20.25" customHeight="1" x14ac:dyDescent="0.15">
      <c r="A11" s="243"/>
      <c r="B11" s="244"/>
      <c r="C11" s="245"/>
      <c r="D11" s="108" t="s">
        <v>11</v>
      </c>
      <c r="E11" s="102"/>
      <c r="F11" s="58"/>
      <c r="G11" s="97"/>
      <c r="H11" s="97"/>
      <c r="I11" s="97"/>
      <c r="J11" s="36"/>
      <c r="K11" s="156"/>
    </row>
    <row r="12" spans="1:11" s="32" customFormat="1" ht="27.75" customHeight="1" x14ac:dyDescent="0.15">
      <c r="A12" s="246" t="s">
        <v>12</v>
      </c>
      <c r="B12" s="236" t="s">
        <v>305</v>
      </c>
      <c r="C12" s="237"/>
      <c r="D12" s="237"/>
      <c r="E12" s="237"/>
      <c r="F12" s="238"/>
      <c r="G12" s="236" t="s">
        <v>304</v>
      </c>
      <c r="H12" s="239"/>
      <c r="I12" s="239"/>
      <c r="J12" s="239"/>
      <c r="K12" s="240"/>
    </row>
    <row r="13" spans="1:11" s="32" customFormat="1" ht="71.25" customHeight="1" x14ac:dyDescent="0.15">
      <c r="A13" s="247"/>
      <c r="B13" s="248"/>
      <c r="C13" s="237"/>
      <c r="D13" s="237"/>
      <c r="E13" s="237"/>
      <c r="F13" s="238"/>
      <c r="G13" s="248"/>
      <c r="H13" s="237"/>
      <c r="I13" s="237"/>
      <c r="J13" s="237"/>
      <c r="K13" s="238"/>
    </row>
    <row r="14" spans="1:11" s="32" customFormat="1" ht="33" customHeight="1" x14ac:dyDescent="0.15">
      <c r="A14" s="166" t="s">
        <v>13</v>
      </c>
      <c r="B14" s="34" t="s">
        <v>14</v>
      </c>
      <c r="C14" s="33" t="s">
        <v>15</v>
      </c>
      <c r="D14" s="33" t="s">
        <v>16</v>
      </c>
      <c r="E14" s="33" t="s">
        <v>17</v>
      </c>
      <c r="F14" s="34" t="s">
        <v>18</v>
      </c>
      <c r="G14" s="33" t="s">
        <v>19</v>
      </c>
      <c r="H14" s="255" t="s">
        <v>9</v>
      </c>
      <c r="I14" s="256"/>
      <c r="J14" s="38" t="s">
        <v>8</v>
      </c>
      <c r="K14" s="34" t="s">
        <v>20</v>
      </c>
    </row>
    <row r="15" spans="1:11" s="32" customFormat="1" ht="24.75" customHeight="1" x14ac:dyDescent="0.15">
      <c r="A15" s="171"/>
      <c r="B15" s="172" t="s">
        <v>21</v>
      </c>
      <c r="C15" s="172" t="s">
        <v>22</v>
      </c>
      <c r="D15" s="39" t="s">
        <v>72</v>
      </c>
      <c r="E15" s="40">
        <v>3</v>
      </c>
      <c r="F15" s="40" t="s">
        <v>73</v>
      </c>
      <c r="G15" s="40" t="s">
        <v>73</v>
      </c>
      <c r="H15" s="157" t="s">
        <v>276</v>
      </c>
      <c r="I15" s="159"/>
      <c r="J15" s="33" t="s">
        <v>271</v>
      </c>
      <c r="K15" s="33" t="s">
        <v>271</v>
      </c>
    </row>
    <row r="16" spans="1:11" s="32" customFormat="1" ht="24.75" customHeight="1" x14ac:dyDescent="0.15">
      <c r="A16" s="171"/>
      <c r="B16" s="173"/>
      <c r="C16" s="173"/>
      <c r="D16" s="39" t="s">
        <v>74</v>
      </c>
      <c r="E16" s="40">
        <v>3</v>
      </c>
      <c r="F16" s="40" t="s">
        <v>73</v>
      </c>
      <c r="G16" s="40" t="s">
        <v>73</v>
      </c>
      <c r="H16" s="160"/>
      <c r="I16" s="162"/>
      <c r="J16" s="33" t="s">
        <v>271</v>
      </c>
      <c r="K16" s="33" t="s">
        <v>271</v>
      </c>
    </row>
    <row r="17" spans="1:11" s="32" customFormat="1" ht="24.75" customHeight="1" x14ac:dyDescent="0.15">
      <c r="A17" s="171"/>
      <c r="B17" s="173"/>
      <c r="C17" s="173"/>
      <c r="D17" s="39" t="s">
        <v>75</v>
      </c>
      <c r="E17" s="40">
        <v>3</v>
      </c>
      <c r="F17" s="40" t="s">
        <v>73</v>
      </c>
      <c r="G17" s="40" t="s">
        <v>73</v>
      </c>
      <c r="H17" s="160"/>
      <c r="I17" s="162"/>
      <c r="J17" s="33" t="s">
        <v>271</v>
      </c>
      <c r="K17" s="33" t="s">
        <v>271</v>
      </c>
    </row>
    <row r="18" spans="1:11" s="32" customFormat="1" ht="24.75" customHeight="1" x14ac:dyDescent="0.15">
      <c r="A18" s="171"/>
      <c r="B18" s="173"/>
      <c r="C18" s="173"/>
      <c r="D18" s="39" t="s">
        <v>76</v>
      </c>
      <c r="E18" s="40">
        <v>3</v>
      </c>
      <c r="F18" s="40" t="s">
        <v>77</v>
      </c>
      <c r="G18" s="40" t="s">
        <v>77</v>
      </c>
      <c r="H18" s="160"/>
      <c r="I18" s="162"/>
      <c r="J18" s="33" t="s">
        <v>271</v>
      </c>
      <c r="K18" s="33" t="s">
        <v>271</v>
      </c>
    </row>
    <row r="19" spans="1:11" s="32" customFormat="1" ht="24.75" customHeight="1" x14ac:dyDescent="0.15">
      <c r="A19" s="171"/>
      <c r="B19" s="173"/>
      <c r="C19" s="173"/>
      <c r="D19" s="39" t="s">
        <v>78</v>
      </c>
      <c r="E19" s="40">
        <v>3</v>
      </c>
      <c r="F19" s="40" t="s">
        <v>79</v>
      </c>
      <c r="G19" s="40" t="s">
        <v>79</v>
      </c>
      <c r="H19" s="160"/>
      <c r="I19" s="162"/>
      <c r="J19" s="33" t="s">
        <v>271</v>
      </c>
      <c r="K19" s="33" t="s">
        <v>271</v>
      </c>
    </row>
    <row r="20" spans="1:11" s="32" customFormat="1" ht="24.75" customHeight="1" x14ac:dyDescent="0.15">
      <c r="A20" s="171"/>
      <c r="B20" s="173"/>
      <c r="C20" s="172" t="s">
        <v>32</v>
      </c>
      <c r="D20" s="41" t="s">
        <v>80</v>
      </c>
      <c r="E20" s="42">
        <v>4</v>
      </c>
      <c r="F20" s="40" t="s">
        <v>34</v>
      </c>
      <c r="G20" s="40" t="s">
        <v>34</v>
      </c>
      <c r="H20" s="160"/>
      <c r="I20" s="162"/>
      <c r="J20" s="33" t="s">
        <v>271</v>
      </c>
      <c r="K20" s="33" t="s">
        <v>271</v>
      </c>
    </row>
    <row r="21" spans="1:11" s="32" customFormat="1" ht="37.5" customHeight="1" x14ac:dyDescent="0.15">
      <c r="A21" s="171"/>
      <c r="B21" s="173"/>
      <c r="C21" s="173"/>
      <c r="D21" s="41" t="s">
        <v>81</v>
      </c>
      <c r="E21" s="42">
        <v>4</v>
      </c>
      <c r="F21" s="40" t="s">
        <v>82</v>
      </c>
      <c r="G21" s="40" t="s">
        <v>82</v>
      </c>
      <c r="H21" s="160"/>
      <c r="I21" s="162"/>
      <c r="J21" s="33" t="s">
        <v>271</v>
      </c>
      <c r="K21" s="33" t="s">
        <v>271</v>
      </c>
    </row>
    <row r="22" spans="1:11" s="32" customFormat="1" ht="24" customHeight="1" x14ac:dyDescent="0.15">
      <c r="A22" s="171"/>
      <c r="B22" s="173"/>
      <c r="C22" s="177"/>
      <c r="D22" s="41" t="s">
        <v>83</v>
      </c>
      <c r="E22" s="42">
        <v>5</v>
      </c>
      <c r="F22" s="40" t="s">
        <v>84</v>
      </c>
      <c r="G22" s="40" t="s">
        <v>84</v>
      </c>
      <c r="H22" s="160"/>
      <c r="I22" s="162"/>
      <c r="J22" s="33" t="s">
        <v>271</v>
      </c>
      <c r="K22" s="33" t="s">
        <v>271</v>
      </c>
    </row>
    <row r="23" spans="1:11" s="32" customFormat="1" ht="24" customHeight="1" x14ac:dyDescent="0.15">
      <c r="A23" s="171"/>
      <c r="B23" s="173"/>
      <c r="C23" s="250" t="s">
        <v>306</v>
      </c>
      <c r="D23" s="41" t="s">
        <v>85</v>
      </c>
      <c r="E23" s="42">
        <v>2</v>
      </c>
      <c r="F23" s="43" t="s">
        <v>64</v>
      </c>
      <c r="G23" s="43" t="s">
        <v>64</v>
      </c>
      <c r="H23" s="160"/>
      <c r="I23" s="162"/>
      <c r="J23" s="33" t="s">
        <v>271</v>
      </c>
      <c r="K23" s="33" t="s">
        <v>271</v>
      </c>
    </row>
    <row r="24" spans="1:11" s="32" customFormat="1" ht="24" customHeight="1" x14ac:dyDescent="0.15">
      <c r="A24" s="171"/>
      <c r="B24" s="173"/>
      <c r="C24" s="173"/>
      <c r="D24" s="41" t="s">
        <v>86</v>
      </c>
      <c r="E24" s="42">
        <v>2</v>
      </c>
      <c r="F24" s="43" t="s">
        <v>64</v>
      </c>
      <c r="G24" s="43" t="s">
        <v>64</v>
      </c>
      <c r="H24" s="160"/>
      <c r="I24" s="162"/>
      <c r="J24" s="33" t="s">
        <v>271</v>
      </c>
      <c r="K24" s="33" t="s">
        <v>271</v>
      </c>
    </row>
    <row r="25" spans="1:11" s="32" customFormat="1" ht="24" customHeight="1" x14ac:dyDescent="0.15">
      <c r="A25" s="171"/>
      <c r="B25" s="173"/>
      <c r="C25" s="173"/>
      <c r="D25" s="41" t="s">
        <v>87</v>
      </c>
      <c r="E25" s="42">
        <v>2</v>
      </c>
      <c r="F25" s="43" t="s">
        <v>64</v>
      </c>
      <c r="G25" s="43" t="s">
        <v>64</v>
      </c>
      <c r="H25" s="160"/>
      <c r="I25" s="162"/>
      <c r="J25" s="33" t="s">
        <v>271</v>
      </c>
      <c r="K25" s="33" t="s">
        <v>271</v>
      </c>
    </row>
    <row r="26" spans="1:11" s="32" customFormat="1" ht="24" customHeight="1" x14ac:dyDescent="0.15">
      <c r="A26" s="171"/>
      <c r="B26" s="173"/>
      <c r="C26" s="173"/>
      <c r="D26" s="41" t="s">
        <v>88</v>
      </c>
      <c r="E26" s="42">
        <v>3</v>
      </c>
      <c r="F26" s="43" t="s">
        <v>64</v>
      </c>
      <c r="G26" s="43" t="s">
        <v>64</v>
      </c>
      <c r="H26" s="160"/>
      <c r="I26" s="162"/>
      <c r="J26" s="33" t="s">
        <v>271</v>
      </c>
      <c r="K26" s="33" t="s">
        <v>271</v>
      </c>
    </row>
    <row r="27" spans="1:11" s="32" customFormat="1" ht="24" customHeight="1" x14ac:dyDescent="0.15">
      <c r="A27" s="171"/>
      <c r="B27" s="173"/>
      <c r="C27" s="173"/>
      <c r="D27" s="44" t="s">
        <v>89</v>
      </c>
      <c r="E27" s="42">
        <v>3</v>
      </c>
      <c r="F27" s="43" t="s">
        <v>64</v>
      </c>
      <c r="G27" s="43" t="s">
        <v>64</v>
      </c>
      <c r="H27" s="163"/>
      <c r="I27" s="165"/>
      <c r="J27" s="33" t="s">
        <v>271</v>
      </c>
      <c r="K27" s="33" t="s">
        <v>271</v>
      </c>
    </row>
    <row r="28" spans="1:11" s="32" customFormat="1" ht="46.5" customHeight="1" x14ac:dyDescent="0.15">
      <c r="A28" s="171"/>
      <c r="B28" s="173"/>
      <c r="C28" s="45" t="s">
        <v>42</v>
      </c>
      <c r="D28" s="44" t="s">
        <v>43</v>
      </c>
      <c r="E28" s="33">
        <v>10</v>
      </c>
      <c r="F28" s="40" t="s">
        <v>44</v>
      </c>
      <c r="G28" s="40" t="s">
        <v>44</v>
      </c>
      <c r="H28" s="157" t="s">
        <v>277</v>
      </c>
      <c r="I28" s="159"/>
      <c r="J28" s="33" t="s">
        <v>271</v>
      </c>
      <c r="K28" s="33" t="s">
        <v>271</v>
      </c>
    </row>
    <row r="29" spans="1:11" s="32" customFormat="1" ht="77.25" customHeight="1" x14ac:dyDescent="0.15">
      <c r="A29" s="171"/>
      <c r="B29" s="172" t="s">
        <v>45</v>
      </c>
      <c r="C29" s="176" t="s">
        <v>317</v>
      </c>
      <c r="D29" s="41" t="s">
        <v>67</v>
      </c>
      <c r="E29" s="33">
        <f>8+1</f>
        <v>9</v>
      </c>
      <c r="F29" s="40" t="s">
        <v>90</v>
      </c>
      <c r="G29" s="40" t="s">
        <v>91</v>
      </c>
      <c r="H29" s="251" t="s">
        <v>49</v>
      </c>
      <c r="I29" s="252"/>
      <c r="J29" s="33" t="s">
        <v>271</v>
      </c>
      <c r="K29" s="33" t="s">
        <v>271</v>
      </c>
    </row>
    <row r="30" spans="1:11" s="32" customFormat="1" ht="62.25" customHeight="1" x14ac:dyDescent="0.15">
      <c r="A30" s="171"/>
      <c r="B30" s="173"/>
      <c r="C30" s="173"/>
      <c r="D30" s="41" t="s">
        <v>69</v>
      </c>
      <c r="E30" s="33">
        <f>7+2</f>
        <v>9</v>
      </c>
      <c r="F30" s="40" t="s">
        <v>92</v>
      </c>
      <c r="G30" s="40" t="s">
        <v>93</v>
      </c>
      <c r="H30" s="253"/>
      <c r="I30" s="254"/>
      <c r="J30" s="33" t="s">
        <v>271</v>
      </c>
      <c r="K30" s="33" t="s">
        <v>271</v>
      </c>
    </row>
    <row r="31" spans="1:11" s="32" customFormat="1" ht="63" customHeight="1" x14ac:dyDescent="0.15">
      <c r="A31" s="171"/>
      <c r="B31" s="173"/>
      <c r="C31" s="173"/>
      <c r="D31" s="41" t="s">
        <v>94</v>
      </c>
      <c r="E31" s="33">
        <f>7+2</f>
        <v>9</v>
      </c>
      <c r="F31" s="40" t="s">
        <v>95</v>
      </c>
      <c r="G31" s="40" t="s">
        <v>91</v>
      </c>
      <c r="H31" s="253"/>
      <c r="I31" s="254"/>
      <c r="J31" s="33" t="s">
        <v>271</v>
      </c>
      <c r="K31" s="33" t="s">
        <v>271</v>
      </c>
    </row>
    <row r="32" spans="1:11" s="32" customFormat="1" ht="69.75" customHeight="1" x14ac:dyDescent="0.15">
      <c r="A32" s="171"/>
      <c r="B32" s="173"/>
      <c r="C32" s="177"/>
      <c r="D32" s="41" t="s">
        <v>54</v>
      </c>
      <c r="E32" s="33">
        <f>8+5</f>
        <v>13</v>
      </c>
      <c r="F32" s="40" t="s">
        <v>96</v>
      </c>
      <c r="G32" s="33" t="s">
        <v>68</v>
      </c>
      <c r="H32" s="253"/>
      <c r="I32" s="254"/>
      <c r="J32" s="33" t="s">
        <v>271</v>
      </c>
      <c r="K32" s="33" t="s">
        <v>271</v>
      </c>
    </row>
    <row r="33" spans="1:11" s="32" customFormat="1" ht="25.5" customHeight="1" x14ac:dyDescent="0.15">
      <c r="A33" s="257" t="s">
        <v>57</v>
      </c>
      <c r="B33" s="258"/>
      <c r="C33" s="258"/>
      <c r="D33" s="258"/>
      <c r="E33" s="258"/>
      <c r="F33" s="258"/>
      <c r="G33" s="258"/>
      <c r="H33" s="258"/>
      <c r="I33" s="259"/>
      <c r="J33" s="46" t="e">
        <f>J8+SUM(J15:J32)</f>
        <v>#DIV/0!</v>
      </c>
      <c r="K33" s="47"/>
    </row>
    <row r="34" spans="1:11" s="51" customFormat="1" ht="18" customHeight="1" x14ac:dyDescent="0.15">
      <c r="A34" s="48"/>
      <c r="B34" s="48"/>
      <c r="C34" s="48"/>
      <c r="D34" s="48"/>
      <c r="E34" s="48"/>
      <c r="F34" s="48"/>
      <c r="G34" s="48"/>
      <c r="H34" s="48"/>
      <c r="I34" s="48"/>
      <c r="J34" s="49"/>
      <c r="K34" s="50"/>
    </row>
    <row r="35" spans="1:11" s="52" customFormat="1" ht="14.25" x14ac:dyDescent="0.15">
      <c r="A35" s="170" t="s">
        <v>278</v>
      </c>
      <c r="B35" s="170"/>
      <c r="C35" s="170"/>
      <c r="D35" s="170"/>
      <c r="E35" s="170"/>
      <c r="F35" s="170"/>
      <c r="G35" s="170"/>
      <c r="H35" s="170"/>
      <c r="I35" s="170"/>
      <c r="J35" s="170"/>
      <c r="K35" s="170"/>
    </row>
    <row r="36" spans="1:11" s="32" customFormat="1" ht="14.25" customHeight="1" x14ac:dyDescent="0.15">
      <c r="A36" s="148" t="s">
        <v>58</v>
      </c>
      <c r="B36" s="148"/>
      <c r="C36" s="148"/>
      <c r="D36" s="148"/>
      <c r="E36" s="148"/>
      <c r="F36" s="148"/>
      <c r="G36" s="148"/>
      <c r="H36" s="148"/>
      <c r="I36" s="148"/>
      <c r="J36" s="148"/>
      <c r="K36" s="148"/>
    </row>
    <row r="37" spans="1:11" s="32" customFormat="1" ht="14.25" customHeight="1" x14ac:dyDescent="0.15">
      <c r="A37" s="148" t="s">
        <v>279</v>
      </c>
      <c r="B37" s="148"/>
      <c r="C37" s="148"/>
      <c r="D37" s="148"/>
      <c r="E37" s="148"/>
      <c r="F37" s="148"/>
      <c r="G37" s="148"/>
      <c r="H37" s="148"/>
      <c r="I37" s="148"/>
      <c r="J37" s="148"/>
      <c r="K37" s="148"/>
    </row>
    <row r="38" spans="1:11" s="32" customFormat="1" ht="14.25" x14ac:dyDescent="0.15">
      <c r="A38" s="249" t="s">
        <v>311</v>
      </c>
      <c r="B38" s="170"/>
      <c r="C38" s="170"/>
      <c r="D38" s="170"/>
      <c r="E38" s="170"/>
      <c r="F38" s="170"/>
      <c r="G38" s="170"/>
      <c r="H38" s="170"/>
      <c r="I38" s="170"/>
      <c r="J38" s="170"/>
      <c r="K38" s="170"/>
    </row>
    <row r="39" spans="1:11" ht="14.25" x14ac:dyDescent="0.15">
      <c r="A39" s="249" t="s">
        <v>313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</row>
  </sheetData>
  <mergeCells count="33">
    <mergeCell ref="A39:K39"/>
    <mergeCell ref="A37:K37"/>
    <mergeCell ref="A38:K38"/>
    <mergeCell ref="A14:A32"/>
    <mergeCell ref="B15:B28"/>
    <mergeCell ref="B29:B32"/>
    <mergeCell ref="C15:C19"/>
    <mergeCell ref="C20:C22"/>
    <mergeCell ref="C23:C27"/>
    <mergeCell ref="C29:C32"/>
    <mergeCell ref="H15:I27"/>
    <mergeCell ref="H29:I32"/>
    <mergeCell ref="H14:I14"/>
    <mergeCell ref="H28:I28"/>
    <mergeCell ref="A33:I33"/>
    <mergeCell ref="A35:K35"/>
    <mergeCell ref="A36:K36"/>
    <mergeCell ref="B12:F12"/>
    <mergeCell ref="G12:K12"/>
    <mergeCell ref="K8:K11"/>
    <mergeCell ref="A7:C11"/>
    <mergeCell ref="A12:A13"/>
    <mergeCell ref="B13:F13"/>
    <mergeCell ref="G13:K13"/>
    <mergeCell ref="A6:C6"/>
    <mergeCell ref="D6:F6"/>
    <mergeCell ref="G6:H6"/>
    <mergeCell ref="I6:K6"/>
    <mergeCell ref="A1:K1"/>
    <mergeCell ref="A2:K2"/>
    <mergeCell ref="A3:K3"/>
    <mergeCell ref="A5:C5"/>
    <mergeCell ref="D5:K5"/>
  </mergeCells>
  <phoneticPr fontId="11" type="noConversion"/>
  <pageMargins left="0.51181102362204722" right="0.51181102362204722" top="0.55118110236220474" bottom="0.55118110236220474" header="0.31496062992125984" footer="0.31496062992125984"/>
  <pageSetup paperSize="9" scale="70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opLeftCell="A22" workbookViewId="0">
      <selection activeCell="E25" sqref="E25:E28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5" bestFit="1" customWidth="1"/>
    <col min="5" max="5" width="16.25" style="3" bestFit="1" customWidth="1"/>
    <col min="6" max="6" width="15.25" style="3" bestFit="1" customWidth="1"/>
    <col min="7" max="7" width="17.25" style="3" bestFit="1" customWidth="1"/>
    <col min="8" max="8" width="17.25" bestFit="1" customWidth="1"/>
    <col min="9" max="9" width="13.875" bestFit="1" customWidth="1"/>
    <col min="10" max="10" width="8.5" style="4" bestFit="1" customWidth="1"/>
    <col min="11" max="11" width="14.75" customWidth="1"/>
  </cols>
  <sheetData>
    <row r="1" spans="1:11" ht="20.25" x14ac:dyDescent="0.15">
      <c r="A1" s="144" t="s">
        <v>285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 s="1" customFormat="1" ht="22.5" x14ac:dyDescent="0.15">
      <c r="A2" s="145" t="s">
        <v>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s="2" customFormat="1" ht="18.75" x14ac:dyDescent="0.15">
      <c r="A3" s="147" t="s">
        <v>303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1" s="2" customFormat="1" ht="11.25" customHeight="1" x14ac:dyDescent="0.15">
      <c r="A4" s="17"/>
      <c r="B4" s="17"/>
      <c r="C4" s="17"/>
      <c r="D4" s="17"/>
      <c r="E4" s="7"/>
      <c r="F4" s="7"/>
      <c r="G4" s="7"/>
      <c r="H4" s="17"/>
      <c r="I4" s="17"/>
      <c r="J4" s="18"/>
      <c r="K4" s="17"/>
    </row>
    <row r="5" spans="1:11" s="32" customFormat="1" ht="20.25" customHeight="1" x14ac:dyDescent="0.15">
      <c r="A5" s="142" t="s">
        <v>1</v>
      </c>
      <c r="B5" s="231"/>
      <c r="C5" s="143"/>
      <c r="D5" s="142" t="s">
        <v>97</v>
      </c>
      <c r="E5" s="231"/>
      <c r="F5" s="231"/>
      <c r="G5" s="231"/>
      <c r="H5" s="231"/>
      <c r="I5" s="231"/>
      <c r="J5" s="231"/>
      <c r="K5" s="143"/>
    </row>
    <row r="6" spans="1:11" s="32" customFormat="1" ht="20.25" customHeight="1" x14ac:dyDescent="0.15">
      <c r="A6" s="142" t="s">
        <v>3</v>
      </c>
      <c r="B6" s="231"/>
      <c r="C6" s="143"/>
      <c r="D6" s="232" t="s">
        <v>275</v>
      </c>
      <c r="E6" s="233"/>
      <c r="F6" s="234"/>
      <c r="G6" s="142" t="s">
        <v>5</v>
      </c>
      <c r="H6" s="143"/>
      <c r="I6" s="142"/>
      <c r="J6" s="231"/>
      <c r="K6" s="143"/>
    </row>
    <row r="7" spans="1:11" s="32" customFormat="1" ht="26.25" customHeight="1" x14ac:dyDescent="0.15">
      <c r="A7" s="178" t="s">
        <v>6</v>
      </c>
      <c r="B7" s="241"/>
      <c r="C7" s="179"/>
      <c r="D7" s="96"/>
      <c r="E7" s="36" t="s">
        <v>7</v>
      </c>
      <c r="F7" s="36" t="s">
        <v>308</v>
      </c>
      <c r="G7" s="36" t="s">
        <v>315</v>
      </c>
      <c r="H7" s="36" t="s">
        <v>281</v>
      </c>
      <c r="I7" s="109" t="s">
        <v>316</v>
      </c>
      <c r="J7" s="36" t="s">
        <v>8</v>
      </c>
      <c r="K7" s="97" t="s">
        <v>9</v>
      </c>
    </row>
    <row r="8" spans="1:11" s="32" customFormat="1" ht="20.25" customHeight="1" x14ac:dyDescent="0.15">
      <c r="A8" s="180"/>
      <c r="B8" s="242"/>
      <c r="C8" s="181"/>
      <c r="D8" s="96" t="s">
        <v>307</v>
      </c>
      <c r="E8" s="98"/>
      <c r="F8" s="59"/>
      <c r="G8" s="99"/>
      <c r="H8" s="97">
        <v>10</v>
      </c>
      <c r="I8" s="37" t="e">
        <f>+G8/F8</f>
        <v>#DIV/0!</v>
      </c>
      <c r="J8" s="36" t="e">
        <f>IF(H8*I8&lt;10,H8*I8,10)</f>
        <v>#DIV/0!</v>
      </c>
      <c r="K8" s="154" t="s">
        <v>10</v>
      </c>
    </row>
    <row r="9" spans="1:11" s="32" customFormat="1" ht="20.25" customHeight="1" x14ac:dyDescent="0.15">
      <c r="A9" s="180"/>
      <c r="B9" s="242"/>
      <c r="C9" s="181"/>
      <c r="D9" s="108" t="s">
        <v>301</v>
      </c>
      <c r="E9" s="100"/>
      <c r="F9" s="59"/>
      <c r="G9" s="99"/>
      <c r="H9" s="97"/>
      <c r="I9" s="37"/>
      <c r="J9" s="36"/>
      <c r="K9" s="155"/>
    </row>
    <row r="10" spans="1:11" s="32" customFormat="1" ht="20.25" customHeight="1" x14ac:dyDescent="0.15">
      <c r="A10" s="180"/>
      <c r="B10" s="242"/>
      <c r="C10" s="181"/>
      <c r="D10" s="108" t="s">
        <v>302</v>
      </c>
      <c r="E10" s="101"/>
      <c r="F10" s="58"/>
      <c r="G10" s="97"/>
      <c r="H10" s="97"/>
      <c r="I10" s="97"/>
      <c r="J10" s="36"/>
      <c r="K10" s="155"/>
    </row>
    <row r="11" spans="1:11" s="32" customFormat="1" ht="20.25" customHeight="1" x14ac:dyDescent="0.15">
      <c r="A11" s="243"/>
      <c r="B11" s="244"/>
      <c r="C11" s="245"/>
      <c r="D11" s="108" t="s">
        <v>11</v>
      </c>
      <c r="E11" s="102"/>
      <c r="F11" s="58"/>
      <c r="G11" s="97"/>
      <c r="H11" s="97"/>
      <c r="I11" s="97"/>
      <c r="J11" s="36"/>
      <c r="K11" s="156"/>
    </row>
    <row r="12" spans="1:11" s="32" customFormat="1" ht="24" customHeight="1" x14ac:dyDescent="0.15">
      <c r="A12" s="246" t="s">
        <v>12</v>
      </c>
      <c r="B12" s="236" t="s">
        <v>305</v>
      </c>
      <c r="C12" s="237"/>
      <c r="D12" s="237"/>
      <c r="E12" s="237"/>
      <c r="F12" s="238"/>
      <c r="G12" s="236" t="s">
        <v>304</v>
      </c>
      <c r="H12" s="239"/>
      <c r="I12" s="239"/>
      <c r="J12" s="239"/>
      <c r="K12" s="240"/>
    </row>
    <row r="13" spans="1:11" s="32" customFormat="1" ht="75" customHeight="1" x14ac:dyDescent="0.15">
      <c r="A13" s="247"/>
      <c r="B13" s="248"/>
      <c r="C13" s="237"/>
      <c r="D13" s="237"/>
      <c r="E13" s="237"/>
      <c r="F13" s="238"/>
      <c r="G13" s="248"/>
      <c r="H13" s="237"/>
      <c r="I13" s="237"/>
      <c r="J13" s="237"/>
      <c r="K13" s="238"/>
    </row>
    <row r="14" spans="1:11" s="32" customFormat="1" ht="25.5" customHeight="1" x14ac:dyDescent="0.15">
      <c r="A14" s="166" t="s">
        <v>13</v>
      </c>
      <c r="B14" s="34" t="s">
        <v>14</v>
      </c>
      <c r="C14" s="33" t="s">
        <v>15</v>
      </c>
      <c r="D14" s="33" t="s">
        <v>16</v>
      </c>
      <c r="E14" s="33" t="s">
        <v>17</v>
      </c>
      <c r="F14" s="34" t="s">
        <v>18</v>
      </c>
      <c r="G14" s="33" t="s">
        <v>19</v>
      </c>
      <c r="H14" s="255" t="s">
        <v>9</v>
      </c>
      <c r="I14" s="256"/>
      <c r="J14" s="38" t="s">
        <v>8</v>
      </c>
      <c r="K14" s="34" t="s">
        <v>20</v>
      </c>
    </row>
    <row r="15" spans="1:11" s="32" customFormat="1" ht="25.5" customHeight="1" x14ac:dyDescent="0.15">
      <c r="A15" s="171"/>
      <c r="B15" s="172" t="s">
        <v>21</v>
      </c>
      <c r="C15" s="260" t="s">
        <v>22</v>
      </c>
      <c r="D15" s="41" t="s">
        <v>98</v>
      </c>
      <c r="E15" s="40">
        <v>8</v>
      </c>
      <c r="F15" s="40" t="s">
        <v>99</v>
      </c>
      <c r="G15" s="40" t="s">
        <v>99</v>
      </c>
      <c r="H15" s="157" t="s">
        <v>100</v>
      </c>
      <c r="I15" s="159"/>
      <c r="J15" s="33" t="s">
        <v>271</v>
      </c>
      <c r="K15" s="33" t="s">
        <v>271</v>
      </c>
    </row>
    <row r="16" spans="1:11" s="32" customFormat="1" ht="25.5" customHeight="1" x14ac:dyDescent="0.15">
      <c r="A16" s="171"/>
      <c r="B16" s="173"/>
      <c r="C16" s="261"/>
      <c r="D16" s="41" t="s">
        <v>101</v>
      </c>
      <c r="E16" s="40">
        <v>7</v>
      </c>
      <c r="F16" s="40" t="s">
        <v>102</v>
      </c>
      <c r="G16" s="40" t="s">
        <v>102</v>
      </c>
      <c r="H16" s="160"/>
      <c r="I16" s="162"/>
      <c r="J16" s="33" t="s">
        <v>271</v>
      </c>
      <c r="K16" s="33" t="s">
        <v>271</v>
      </c>
    </row>
    <row r="17" spans="1:11" s="32" customFormat="1" ht="43.9" customHeight="1" x14ac:dyDescent="0.15">
      <c r="A17" s="171"/>
      <c r="B17" s="173"/>
      <c r="C17" s="262" t="s">
        <v>32</v>
      </c>
      <c r="D17" s="41" t="s">
        <v>103</v>
      </c>
      <c r="E17" s="40">
        <v>4</v>
      </c>
      <c r="F17" s="40" t="s">
        <v>104</v>
      </c>
      <c r="G17" s="40" t="s">
        <v>104</v>
      </c>
      <c r="H17" s="160"/>
      <c r="I17" s="162"/>
      <c r="J17" s="33" t="s">
        <v>271</v>
      </c>
      <c r="K17" s="33" t="s">
        <v>271</v>
      </c>
    </row>
    <row r="18" spans="1:11" s="32" customFormat="1" ht="24.75" customHeight="1" x14ac:dyDescent="0.15">
      <c r="A18" s="171"/>
      <c r="B18" s="173"/>
      <c r="C18" s="262"/>
      <c r="D18" s="41" t="s">
        <v>105</v>
      </c>
      <c r="E18" s="40">
        <v>4</v>
      </c>
      <c r="F18" s="40" t="s">
        <v>63</v>
      </c>
      <c r="G18" s="40" t="s">
        <v>63</v>
      </c>
      <c r="H18" s="160"/>
      <c r="I18" s="162"/>
      <c r="J18" s="33" t="s">
        <v>271</v>
      </c>
      <c r="K18" s="33" t="s">
        <v>271</v>
      </c>
    </row>
    <row r="19" spans="1:11" s="32" customFormat="1" ht="24.75" customHeight="1" x14ac:dyDescent="0.15">
      <c r="A19" s="171"/>
      <c r="B19" s="173"/>
      <c r="C19" s="262"/>
      <c r="D19" s="54" t="s">
        <v>103</v>
      </c>
      <c r="E19" s="42">
        <v>5</v>
      </c>
      <c r="F19" s="40" t="s">
        <v>106</v>
      </c>
      <c r="G19" s="40" t="s">
        <v>106</v>
      </c>
      <c r="H19" s="160"/>
      <c r="I19" s="162"/>
      <c r="J19" s="33" t="s">
        <v>271</v>
      </c>
      <c r="K19" s="33" t="s">
        <v>271</v>
      </c>
    </row>
    <row r="20" spans="1:11" s="32" customFormat="1" ht="24.75" customHeight="1" x14ac:dyDescent="0.15">
      <c r="A20" s="171"/>
      <c r="B20" s="173"/>
      <c r="C20" s="263" t="s">
        <v>306</v>
      </c>
      <c r="D20" s="41" t="s">
        <v>107</v>
      </c>
      <c r="E20" s="33">
        <v>3</v>
      </c>
      <c r="F20" s="55" t="s">
        <v>39</v>
      </c>
      <c r="G20" s="55" t="s">
        <v>39</v>
      </c>
      <c r="H20" s="160"/>
      <c r="I20" s="162"/>
      <c r="J20" s="33" t="s">
        <v>271</v>
      </c>
      <c r="K20" s="33" t="s">
        <v>271</v>
      </c>
    </row>
    <row r="21" spans="1:11" s="32" customFormat="1" ht="24.75" customHeight="1" x14ac:dyDescent="0.15">
      <c r="A21" s="171"/>
      <c r="B21" s="173"/>
      <c r="C21" s="261"/>
      <c r="D21" s="41" t="s">
        <v>65</v>
      </c>
      <c r="E21" s="33">
        <v>3</v>
      </c>
      <c r="F21" s="55" t="s">
        <v>39</v>
      </c>
      <c r="G21" s="55" t="s">
        <v>39</v>
      </c>
      <c r="H21" s="160"/>
      <c r="I21" s="162"/>
      <c r="J21" s="33" t="s">
        <v>271</v>
      </c>
      <c r="K21" s="33" t="s">
        <v>271</v>
      </c>
    </row>
    <row r="22" spans="1:11" s="32" customFormat="1" ht="24.75" customHeight="1" x14ac:dyDescent="0.15">
      <c r="A22" s="171"/>
      <c r="B22" s="173"/>
      <c r="C22" s="261"/>
      <c r="D22" s="41" t="s">
        <v>108</v>
      </c>
      <c r="E22" s="33">
        <v>3</v>
      </c>
      <c r="F22" s="55" t="s">
        <v>109</v>
      </c>
      <c r="G22" s="55" t="s">
        <v>109</v>
      </c>
      <c r="H22" s="160"/>
      <c r="I22" s="162"/>
      <c r="J22" s="33" t="s">
        <v>271</v>
      </c>
      <c r="K22" s="33" t="s">
        <v>271</v>
      </c>
    </row>
    <row r="23" spans="1:11" s="32" customFormat="1" ht="24.75" customHeight="1" x14ac:dyDescent="0.15">
      <c r="A23" s="171"/>
      <c r="B23" s="173"/>
      <c r="C23" s="261"/>
      <c r="D23" s="41" t="s">
        <v>66</v>
      </c>
      <c r="E23" s="33">
        <v>3</v>
      </c>
      <c r="F23" s="55" t="s">
        <v>39</v>
      </c>
      <c r="G23" s="55" t="s">
        <v>39</v>
      </c>
      <c r="H23" s="160"/>
      <c r="I23" s="162"/>
      <c r="J23" s="33" t="s">
        <v>271</v>
      </c>
      <c r="K23" s="33" t="s">
        <v>271</v>
      </c>
    </row>
    <row r="24" spans="1:11" s="32" customFormat="1" ht="52.5" customHeight="1" x14ac:dyDescent="0.15">
      <c r="A24" s="171"/>
      <c r="B24" s="173"/>
      <c r="C24" s="45" t="s">
        <v>42</v>
      </c>
      <c r="D24" s="44" t="s">
        <v>43</v>
      </c>
      <c r="E24" s="33">
        <v>10</v>
      </c>
      <c r="F24" s="40" t="s">
        <v>44</v>
      </c>
      <c r="G24" s="40" t="s">
        <v>44</v>
      </c>
      <c r="H24" s="157" t="s">
        <v>277</v>
      </c>
      <c r="I24" s="159"/>
      <c r="J24" s="33" t="s">
        <v>271</v>
      </c>
      <c r="K24" s="33" t="s">
        <v>271</v>
      </c>
    </row>
    <row r="25" spans="1:11" s="32" customFormat="1" ht="48" customHeight="1" x14ac:dyDescent="0.15">
      <c r="A25" s="171"/>
      <c r="B25" s="175" t="s">
        <v>45</v>
      </c>
      <c r="C25" s="176" t="s">
        <v>317</v>
      </c>
      <c r="D25" s="56" t="s">
        <v>110</v>
      </c>
      <c r="E25" s="33">
        <f>8+3</f>
        <v>11</v>
      </c>
      <c r="F25" s="40" t="s">
        <v>111</v>
      </c>
      <c r="G25" s="40" t="s">
        <v>112</v>
      </c>
      <c r="H25" s="157" t="s">
        <v>49</v>
      </c>
      <c r="I25" s="159"/>
      <c r="J25" s="33" t="s">
        <v>271</v>
      </c>
      <c r="K25" s="33" t="s">
        <v>271</v>
      </c>
    </row>
    <row r="26" spans="1:11" s="32" customFormat="1" ht="39" customHeight="1" x14ac:dyDescent="0.15">
      <c r="A26" s="171"/>
      <c r="B26" s="175"/>
      <c r="C26" s="173"/>
      <c r="D26" s="56" t="s">
        <v>70</v>
      </c>
      <c r="E26" s="33">
        <f>7+2</f>
        <v>9</v>
      </c>
      <c r="F26" s="40" t="s">
        <v>113</v>
      </c>
      <c r="G26" s="40" t="s">
        <v>113</v>
      </c>
      <c r="H26" s="160"/>
      <c r="I26" s="162"/>
      <c r="J26" s="33" t="s">
        <v>271</v>
      </c>
      <c r="K26" s="33" t="s">
        <v>271</v>
      </c>
    </row>
    <row r="27" spans="1:11" s="32" customFormat="1" ht="54.75" customHeight="1" x14ac:dyDescent="0.15">
      <c r="A27" s="171"/>
      <c r="B27" s="175"/>
      <c r="C27" s="173"/>
      <c r="D27" s="56" t="s">
        <v>54</v>
      </c>
      <c r="E27" s="33">
        <f>8+3</f>
        <v>11</v>
      </c>
      <c r="F27" s="40" t="s">
        <v>114</v>
      </c>
      <c r="G27" s="40" t="s">
        <v>56</v>
      </c>
      <c r="H27" s="160"/>
      <c r="I27" s="162"/>
      <c r="J27" s="33" t="s">
        <v>271</v>
      </c>
      <c r="K27" s="33" t="s">
        <v>271</v>
      </c>
    </row>
    <row r="28" spans="1:11" s="32" customFormat="1" ht="51" customHeight="1" x14ac:dyDescent="0.15">
      <c r="A28" s="171"/>
      <c r="B28" s="175"/>
      <c r="C28" s="173"/>
      <c r="D28" s="56" t="s">
        <v>115</v>
      </c>
      <c r="E28" s="33">
        <f>7+2</f>
        <v>9</v>
      </c>
      <c r="F28" s="40" t="s">
        <v>116</v>
      </c>
      <c r="G28" s="40" t="s">
        <v>116</v>
      </c>
      <c r="H28" s="160"/>
      <c r="I28" s="162"/>
      <c r="J28" s="33" t="s">
        <v>271</v>
      </c>
      <c r="K28" s="33" t="s">
        <v>271</v>
      </c>
    </row>
    <row r="29" spans="1:11" s="32" customFormat="1" ht="20.25" customHeight="1" x14ac:dyDescent="0.15">
      <c r="A29" s="184" t="s">
        <v>57</v>
      </c>
      <c r="B29" s="184"/>
      <c r="C29" s="184"/>
      <c r="D29" s="184"/>
      <c r="E29" s="184"/>
      <c r="F29" s="184"/>
      <c r="G29" s="184"/>
      <c r="H29" s="184"/>
      <c r="I29" s="184"/>
      <c r="J29" s="38" t="e">
        <f>J8+SUM(J15:J28)</f>
        <v>#DIV/0!</v>
      </c>
      <c r="K29" s="87"/>
    </row>
    <row r="30" spans="1:11" s="52" customFormat="1" ht="14.25" x14ac:dyDescent="0.15">
      <c r="A30" s="170" t="s">
        <v>278</v>
      </c>
      <c r="B30" s="170"/>
      <c r="C30" s="170"/>
      <c r="D30" s="170"/>
      <c r="E30" s="170"/>
      <c r="F30" s="170"/>
      <c r="G30" s="170"/>
      <c r="H30" s="170"/>
      <c r="I30" s="170"/>
      <c r="J30" s="170"/>
      <c r="K30" s="170"/>
    </row>
    <row r="31" spans="1:11" s="32" customFormat="1" ht="14.25" x14ac:dyDescent="0.15">
      <c r="A31" s="148" t="s">
        <v>58</v>
      </c>
      <c r="B31" s="148"/>
      <c r="C31" s="148"/>
      <c r="D31" s="148"/>
      <c r="E31" s="148"/>
      <c r="F31" s="148"/>
      <c r="G31" s="148"/>
      <c r="H31" s="148"/>
      <c r="I31" s="148"/>
      <c r="J31" s="148"/>
      <c r="K31" s="148"/>
    </row>
    <row r="32" spans="1:11" s="32" customFormat="1" ht="14.25" x14ac:dyDescent="0.15">
      <c r="A32" s="148" t="s">
        <v>279</v>
      </c>
      <c r="B32" s="148"/>
      <c r="C32" s="148"/>
      <c r="D32" s="148"/>
      <c r="E32" s="148"/>
      <c r="F32" s="148"/>
      <c r="G32" s="148"/>
      <c r="H32" s="148"/>
      <c r="I32" s="148"/>
      <c r="J32" s="148"/>
      <c r="K32" s="148"/>
    </row>
    <row r="33" spans="1:11" s="32" customFormat="1" ht="14.25" x14ac:dyDescent="0.15">
      <c r="A33" s="249" t="s">
        <v>311</v>
      </c>
      <c r="B33" s="170"/>
      <c r="C33" s="170"/>
      <c r="D33" s="170"/>
      <c r="E33" s="170"/>
      <c r="F33" s="170"/>
      <c r="G33" s="170"/>
      <c r="H33" s="170"/>
      <c r="I33" s="170"/>
      <c r="J33" s="170"/>
      <c r="K33" s="170"/>
    </row>
    <row r="34" spans="1:11" s="32" customFormat="1" ht="14.25" x14ac:dyDescent="0.15">
      <c r="A34" s="169" t="s">
        <v>312</v>
      </c>
      <c r="B34" s="169"/>
      <c r="C34" s="169"/>
      <c r="D34" s="169"/>
      <c r="E34" s="169"/>
      <c r="F34" s="169"/>
      <c r="G34" s="169"/>
      <c r="H34" s="169"/>
      <c r="I34" s="169"/>
      <c r="J34" s="169"/>
      <c r="K34" s="169"/>
    </row>
  </sheetData>
  <mergeCells count="33">
    <mergeCell ref="A34:K34"/>
    <mergeCell ref="A32:K32"/>
    <mergeCell ref="A33:K33"/>
    <mergeCell ref="A14:A28"/>
    <mergeCell ref="B15:B24"/>
    <mergeCell ref="B25:B28"/>
    <mergeCell ref="C15:C16"/>
    <mergeCell ref="C17:C19"/>
    <mergeCell ref="C20:C23"/>
    <mergeCell ref="C25:C28"/>
    <mergeCell ref="H15:I23"/>
    <mergeCell ref="H25:I28"/>
    <mergeCell ref="H14:I14"/>
    <mergeCell ref="H24:I24"/>
    <mergeCell ref="A29:I29"/>
    <mergeCell ref="A30:K30"/>
    <mergeCell ref="A31:K31"/>
    <mergeCell ref="B12:F12"/>
    <mergeCell ref="G12:K12"/>
    <mergeCell ref="K8:K11"/>
    <mergeCell ref="A7:C11"/>
    <mergeCell ref="A12:A13"/>
    <mergeCell ref="B13:F13"/>
    <mergeCell ref="G13:K13"/>
    <mergeCell ref="A6:C6"/>
    <mergeCell ref="D6:F6"/>
    <mergeCell ref="G6:H6"/>
    <mergeCell ref="I6:K6"/>
    <mergeCell ref="A1:K1"/>
    <mergeCell ref="A2:K2"/>
    <mergeCell ref="A3:K3"/>
    <mergeCell ref="A5:C5"/>
    <mergeCell ref="D5:K5"/>
  </mergeCells>
  <phoneticPr fontId="11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7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28" workbookViewId="0">
      <selection activeCell="E26" sqref="E26:E29"/>
    </sheetView>
  </sheetViews>
  <sheetFormatPr defaultColWidth="9" defaultRowHeight="13.5" x14ac:dyDescent="0.15"/>
  <cols>
    <col min="1" max="1" width="4.125" customWidth="1"/>
    <col min="2" max="3" width="9.5" customWidth="1"/>
    <col min="4" max="4" width="20.5" bestFit="1" customWidth="1"/>
    <col min="5" max="5" width="16.25" style="3" bestFit="1" customWidth="1"/>
    <col min="6" max="6" width="15.25" style="3" bestFit="1" customWidth="1"/>
    <col min="7" max="7" width="16.25" style="3" bestFit="1" customWidth="1"/>
    <col min="8" max="8" width="9.125" bestFit="1" customWidth="1"/>
    <col min="9" max="9" width="8.5" bestFit="1" customWidth="1"/>
    <col min="10" max="10" width="8.5" style="4" bestFit="1" customWidth="1"/>
    <col min="11" max="11" width="14.625" customWidth="1"/>
  </cols>
  <sheetData>
    <row r="1" spans="1:11" ht="20.25" x14ac:dyDescent="0.15">
      <c r="A1" s="144" t="s">
        <v>286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 s="1" customFormat="1" ht="22.5" x14ac:dyDescent="0.15">
      <c r="A2" s="145" t="s">
        <v>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s="2" customFormat="1" ht="18.75" x14ac:dyDescent="0.15">
      <c r="A3" s="147" t="s">
        <v>303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1" ht="7.5" customHeight="1" x14ac:dyDescent="0.15">
      <c r="A4" s="5"/>
      <c r="B4" s="5"/>
      <c r="C4" s="5"/>
      <c r="D4" s="5"/>
      <c r="E4" s="6"/>
      <c r="F4" s="6"/>
      <c r="G4" s="6"/>
      <c r="H4" s="5"/>
      <c r="I4" s="5"/>
      <c r="J4" s="8"/>
      <c r="K4" s="5"/>
    </row>
    <row r="5" spans="1:11" s="19" customFormat="1" ht="20.25" customHeight="1" x14ac:dyDescent="0.15">
      <c r="A5" s="270" t="s">
        <v>1</v>
      </c>
      <c r="B5" s="272"/>
      <c r="C5" s="271"/>
      <c r="D5" s="270" t="s">
        <v>117</v>
      </c>
      <c r="E5" s="272"/>
      <c r="F5" s="272"/>
      <c r="G5" s="272"/>
      <c r="H5" s="272"/>
      <c r="I5" s="272"/>
      <c r="J5" s="272"/>
      <c r="K5" s="271"/>
    </row>
    <row r="6" spans="1:11" s="19" customFormat="1" ht="20.25" customHeight="1" x14ac:dyDescent="0.15">
      <c r="A6" s="264" t="s">
        <v>3</v>
      </c>
      <c r="B6" s="265"/>
      <c r="C6" s="266"/>
      <c r="D6" s="267" t="s">
        <v>298</v>
      </c>
      <c r="E6" s="268"/>
      <c r="F6" s="269"/>
      <c r="G6" s="270" t="s">
        <v>5</v>
      </c>
      <c r="H6" s="271"/>
      <c r="I6" s="270"/>
      <c r="J6" s="272"/>
      <c r="K6" s="271"/>
    </row>
    <row r="7" spans="1:11" s="19" customFormat="1" ht="27.75" customHeight="1" x14ac:dyDescent="0.15">
      <c r="A7" s="277" t="s">
        <v>6</v>
      </c>
      <c r="B7" s="278"/>
      <c r="C7" s="279"/>
      <c r="D7" s="96"/>
      <c r="E7" s="23" t="s">
        <v>7</v>
      </c>
      <c r="F7" s="23" t="s">
        <v>308</v>
      </c>
      <c r="G7" s="23" t="s">
        <v>314</v>
      </c>
      <c r="H7" s="23" t="s">
        <v>296</v>
      </c>
      <c r="I7" s="110" t="s">
        <v>316</v>
      </c>
      <c r="J7" s="23" t="s">
        <v>8</v>
      </c>
      <c r="K7" s="20" t="s">
        <v>9</v>
      </c>
    </row>
    <row r="8" spans="1:11" s="19" customFormat="1" ht="20.25" customHeight="1" x14ac:dyDescent="0.15">
      <c r="A8" s="280"/>
      <c r="B8" s="281"/>
      <c r="C8" s="282"/>
      <c r="D8" s="96" t="s">
        <v>307</v>
      </c>
      <c r="E8" s="98"/>
      <c r="F8" s="59"/>
      <c r="G8" s="24"/>
      <c r="H8" s="20">
        <v>10</v>
      </c>
      <c r="I8" s="25" t="e">
        <f>+G8/F8</f>
        <v>#DIV/0!</v>
      </c>
      <c r="J8" s="23" t="e">
        <f>IF(H8*I8&lt;10,H8*I8,10)</f>
        <v>#DIV/0!</v>
      </c>
      <c r="K8" s="274" t="s">
        <v>10</v>
      </c>
    </row>
    <row r="9" spans="1:11" s="19" customFormat="1" ht="20.25" customHeight="1" x14ac:dyDescent="0.15">
      <c r="A9" s="280"/>
      <c r="B9" s="281"/>
      <c r="C9" s="282"/>
      <c r="D9" s="108" t="s">
        <v>301</v>
      </c>
      <c r="E9" s="100"/>
      <c r="F9" s="59"/>
      <c r="G9" s="24"/>
      <c r="H9" s="20"/>
      <c r="I9" s="25"/>
      <c r="J9" s="23"/>
      <c r="K9" s="275"/>
    </row>
    <row r="10" spans="1:11" s="19" customFormat="1" ht="20.25" customHeight="1" x14ac:dyDescent="0.15">
      <c r="A10" s="280"/>
      <c r="B10" s="281"/>
      <c r="C10" s="282"/>
      <c r="D10" s="108" t="s">
        <v>302</v>
      </c>
      <c r="E10" s="101"/>
      <c r="F10" s="58"/>
      <c r="G10" s="20"/>
      <c r="H10" s="20"/>
      <c r="I10" s="20"/>
      <c r="J10" s="26"/>
      <c r="K10" s="275"/>
    </row>
    <row r="11" spans="1:11" s="19" customFormat="1" ht="20.25" customHeight="1" x14ac:dyDescent="0.15">
      <c r="A11" s="283"/>
      <c r="B11" s="284"/>
      <c r="C11" s="285"/>
      <c r="D11" s="108" t="s">
        <v>11</v>
      </c>
      <c r="E11" s="102"/>
      <c r="F11" s="58"/>
      <c r="G11" s="20"/>
      <c r="H11" s="20"/>
      <c r="I11" s="20"/>
      <c r="J11" s="26"/>
      <c r="K11" s="276"/>
    </row>
    <row r="12" spans="1:11" s="19" customFormat="1" ht="24.75" customHeight="1" x14ac:dyDescent="0.15">
      <c r="A12" s="286" t="s">
        <v>12</v>
      </c>
      <c r="B12" s="236" t="s">
        <v>305</v>
      </c>
      <c r="C12" s="237"/>
      <c r="D12" s="237"/>
      <c r="E12" s="237"/>
      <c r="F12" s="238"/>
      <c r="G12" s="149" t="s">
        <v>304</v>
      </c>
      <c r="H12" s="152"/>
      <c r="I12" s="152"/>
      <c r="J12" s="152"/>
      <c r="K12" s="153"/>
    </row>
    <row r="13" spans="1:11" s="19" customFormat="1" ht="63.75" customHeight="1" x14ac:dyDescent="0.15">
      <c r="A13" s="287"/>
      <c r="B13" s="288"/>
      <c r="C13" s="289"/>
      <c r="D13" s="289"/>
      <c r="E13" s="289"/>
      <c r="F13" s="290"/>
      <c r="G13" s="291"/>
      <c r="H13" s="292"/>
      <c r="I13" s="292"/>
      <c r="J13" s="292"/>
      <c r="K13" s="293"/>
    </row>
    <row r="14" spans="1:11" s="19" customFormat="1" ht="25.5" customHeight="1" x14ac:dyDescent="0.15">
      <c r="A14" s="295" t="s">
        <v>13</v>
      </c>
      <c r="B14" s="21" t="s">
        <v>14</v>
      </c>
      <c r="C14" s="20" t="s">
        <v>15</v>
      </c>
      <c r="D14" s="20" t="s">
        <v>16</v>
      </c>
      <c r="E14" s="20" t="s">
        <v>17</v>
      </c>
      <c r="F14" s="21" t="s">
        <v>18</v>
      </c>
      <c r="G14" s="20" t="s">
        <v>19</v>
      </c>
      <c r="H14" s="301" t="s">
        <v>9</v>
      </c>
      <c r="I14" s="302"/>
      <c r="J14" s="26" t="s">
        <v>8</v>
      </c>
      <c r="K14" s="21" t="s">
        <v>20</v>
      </c>
    </row>
    <row r="15" spans="1:11" s="19" customFormat="1" ht="38.25" customHeight="1" x14ac:dyDescent="0.15">
      <c r="A15" s="296"/>
      <c r="B15" s="297" t="s">
        <v>21</v>
      </c>
      <c r="C15" s="83" t="s">
        <v>22</v>
      </c>
      <c r="D15" s="29" t="s">
        <v>118</v>
      </c>
      <c r="E15" s="28">
        <v>15</v>
      </c>
      <c r="F15" s="28" t="s">
        <v>119</v>
      </c>
      <c r="G15" s="28" t="s">
        <v>119</v>
      </c>
      <c r="H15" s="251" t="s">
        <v>100</v>
      </c>
      <c r="I15" s="252"/>
      <c r="J15" s="20" t="s">
        <v>271</v>
      </c>
      <c r="K15" s="20" t="s">
        <v>271</v>
      </c>
    </row>
    <row r="16" spans="1:11" s="19" customFormat="1" ht="27.75" customHeight="1" x14ac:dyDescent="0.15">
      <c r="A16" s="296"/>
      <c r="B16" s="298"/>
      <c r="C16" s="299" t="s">
        <v>32</v>
      </c>
      <c r="D16" s="29" t="s">
        <v>62</v>
      </c>
      <c r="E16" s="28">
        <v>4</v>
      </c>
      <c r="F16" s="28" t="s">
        <v>34</v>
      </c>
      <c r="G16" s="28" t="s">
        <v>34</v>
      </c>
      <c r="H16" s="253"/>
      <c r="I16" s="254"/>
      <c r="J16" s="20" t="s">
        <v>271</v>
      </c>
      <c r="K16" s="20" t="s">
        <v>271</v>
      </c>
    </row>
    <row r="17" spans="1:11" s="19" customFormat="1" ht="27.75" customHeight="1" x14ac:dyDescent="0.15">
      <c r="A17" s="296"/>
      <c r="B17" s="298"/>
      <c r="C17" s="300"/>
      <c r="D17" s="76" t="s">
        <v>120</v>
      </c>
      <c r="E17" s="30">
        <v>4</v>
      </c>
      <c r="F17" s="28" t="s">
        <v>34</v>
      </c>
      <c r="G17" s="28" t="s">
        <v>34</v>
      </c>
      <c r="H17" s="253"/>
      <c r="I17" s="254"/>
      <c r="J17" s="20" t="s">
        <v>271</v>
      </c>
      <c r="K17" s="20" t="s">
        <v>271</v>
      </c>
    </row>
    <row r="18" spans="1:11" s="19" customFormat="1" ht="33" customHeight="1" x14ac:dyDescent="0.15">
      <c r="A18" s="296"/>
      <c r="B18" s="298"/>
      <c r="C18" s="300"/>
      <c r="D18" s="29" t="s">
        <v>121</v>
      </c>
      <c r="E18" s="30">
        <v>5</v>
      </c>
      <c r="F18" s="28" t="s">
        <v>122</v>
      </c>
      <c r="G18" s="28" t="s">
        <v>122</v>
      </c>
      <c r="H18" s="253"/>
      <c r="I18" s="254"/>
      <c r="J18" s="20" t="s">
        <v>271</v>
      </c>
      <c r="K18" s="20" t="s">
        <v>271</v>
      </c>
    </row>
    <row r="19" spans="1:11" s="19" customFormat="1" ht="23.25" customHeight="1" x14ac:dyDescent="0.15">
      <c r="A19" s="296"/>
      <c r="B19" s="298"/>
      <c r="C19" s="299" t="s">
        <v>306</v>
      </c>
      <c r="D19" s="29" t="s">
        <v>123</v>
      </c>
      <c r="E19" s="20">
        <v>2</v>
      </c>
      <c r="F19" s="28" t="s">
        <v>39</v>
      </c>
      <c r="G19" s="28" t="s">
        <v>39</v>
      </c>
      <c r="H19" s="253"/>
      <c r="I19" s="254"/>
      <c r="J19" s="20" t="s">
        <v>271</v>
      </c>
      <c r="K19" s="20" t="s">
        <v>271</v>
      </c>
    </row>
    <row r="20" spans="1:11" s="19" customFormat="1" ht="23.25" customHeight="1" x14ac:dyDescent="0.15">
      <c r="A20" s="296"/>
      <c r="B20" s="298"/>
      <c r="C20" s="300"/>
      <c r="D20" s="29" t="s">
        <v>124</v>
      </c>
      <c r="E20" s="20">
        <v>2</v>
      </c>
      <c r="F20" s="28" t="s">
        <v>39</v>
      </c>
      <c r="G20" s="28" t="s">
        <v>39</v>
      </c>
      <c r="H20" s="253"/>
      <c r="I20" s="254"/>
      <c r="J20" s="20" t="s">
        <v>271</v>
      </c>
      <c r="K20" s="20" t="s">
        <v>271</v>
      </c>
    </row>
    <row r="21" spans="1:11" s="19" customFormat="1" ht="23.25" customHeight="1" x14ac:dyDescent="0.15">
      <c r="A21" s="296"/>
      <c r="B21" s="298"/>
      <c r="C21" s="300"/>
      <c r="D21" s="29" t="s">
        <v>65</v>
      </c>
      <c r="E21" s="20">
        <v>2</v>
      </c>
      <c r="F21" s="28" t="s">
        <v>39</v>
      </c>
      <c r="G21" s="28" t="s">
        <v>39</v>
      </c>
      <c r="H21" s="253"/>
      <c r="I21" s="254"/>
      <c r="J21" s="20" t="s">
        <v>271</v>
      </c>
      <c r="K21" s="20" t="s">
        <v>271</v>
      </c>
    </row>
    <row r="22" spans="1:11" s="19" customFormat="1" ht="23.25" customHeight="1" x14ac:dyDescent="0.15">
      <c r="A22" s="296"/>
      <c r="B22" s="298"/>
      <c r="C22" s="300"/>
      <c r="D22" s="29" t="s">
        <v>125</v>
      </c>
      <c r="E22" s="20">
        <v>3</v>
      </c>
      <c r="F22" s="28" t="s">
        <v>39</v>
      </c>
      <c r="G22" s="28" t="s">
        <v>39</v>
      </c>
      <c r="H22" s="253"/>
      <c r="I22" s="254"/>
      <c r="J22" s="20" t="s">
        <v>271</v>
      </c>
      <c r="K22" s="20" t="s">
        <v>271</v>
      </c>
    </row>
    <row r="23" spans="1:11" s="19" customFormat="1" ht="23.25" customHeight="1" x14ac:dyDescent="0.15">
      <c r="A23" s="296"/>
      <c r="B23" s="298"/>
      <c r="C23" s="300"/>
      <c r="D23" s="29" t="s">
        <v>66</v>
      </c>
      <c r="E23" s="20">
        <v>3</v>
      </c>
      <c r="F23" s="28" t="s">
        <v>39</v>
      </c>
      <c r="G23" s="28" t="s">
        <v>39</v>
      </c>
      <c r="H23" s="253"/>
      <c r="I23" s="254"/>
      <c r="J23" s="20" t="s">
        <v>271</v>
      </c>
      <c r="K23" s="20" t="s">
        <v>271</v>
      </c>
    </row>
    <row r="24" spans="1:11" s="19" customFormat="1" ht="23.25" customHeight="1" x14ac:dyDescent="0.15">
      <c r="A24" s="296"/>
      <c r="B24" s="298"/>
      <c r="C24" s="297" t="s">
        <v>42</v>
      </c>
      <c r="D24" s="29" t="s">
        <v>43</v>
      </c>
      <c r="E24" s="20">
        <v>5</v>
      </c>
      <c r="F24" s="28" t="s">
        <v>44</v>
      </c>
      <c r="G24" s="28" t="s">
        <v>44</v>
      </c>
      <c r="H24" s="251" t="s">
        <v>126</v>
      </c>
      <c r="I24" s="252"/>
      <c r="J24" s="20" t="s">
        <v>271</v>
      </c>
      <c r="K24" s="20" t="s">
        <v>271</v>
      </c>
    </row>
    <row r="25" spans="1:11" s="19" customFormat="1" ht="36" customHeight="1" x14ac:dyDescent="0.15">
      <c r="A25" s="296"/>
      <c r="B25" s="298"/>
      <c r="C25" s="298"/>
      <c r="D25" s="29" t="s">
        <v>127</v>
      </c>
      <c r="E25" s="20">
        <v>5</v>
      </c>
      <c r="F25" s="53" t="s">
        <v>128</v>
      </c>
      <c r="G25" s="53" t="s">
        <v>128</v>
      </c>
      <c r="H25" s="253"/>
      <c r="I25" s="254"/>
      <c r="J25" s="20" t="s">
        <v>271</v>
      </c>
      <c r="K25" s="20" t="s">
        <v>271</v>
      </c>
    </row>
    <row r="26" spans="1:11" s="19" customFormat="1" ht="72" customHeight="1" x14ac:dyDescent="0.15">
      <c r="A26" s="296"/>
      <c r="B26" s="297" t="s">
        <v>45</v>
      </c>
      <c r="C26" s="297" t="s">
        <v>317</v>
      </c>
      <c r="D26" s="76" t="s">
        <v>67</v>
      </c>
      <c r="E26" s="20">
        <f>7+2</f>
        <v>9</v>
      </c>
      <c r="F26" s="53" t="s">
        <v>129</v>
      </c>
      <c r="G26" s="53" t="s">
        <v>112</v>
      </c>
      <c r="H26" s="251" t="s">
        <v>49</v>
      </c>
      <c r="I26" s="252"/>
      <c r="J26" s="20" t="s">
        <v>271</v>
      </c>
      <c r="K26" s="20" t="s">
        <v>271</v>
      </c>
    </row>
    <row r="27" spans="1:11" s="19" customFormat="1" ht="65.25" customHeight="1" x14ac:dyDescent="0.15">
      <c r="A27" s="296"/>
      <c r="B27" s="298"/>
      <c r="C27" s="298"/>
      <c r="D27" s="76" t="s">
        <v>69</v>
      </c>
      <c r="E27" s="20">
        <f>8+3</f>
        <v>11</v>
      </c>
      <c r="F27" s="53" t="s">
        <v>130</v>
      </c>
      <c r="G27" s="53" t="s">
        <v>131</v>
      </c>
      <c r="H27" s="253"/>
      <c r="I27" s="254"/>
      <c r="J27" s="20" t="s">
        <v>271</v>
      </c>
      <c r="K27" s="20" t="s">
        <v>271</v>
      </c>
    </row>
    <row r="28" spans="1:11" s="19" customFormat="1" ht="64.5" customHeight="1" x14ac:dyDescent="0.15">
      <c r="A28" s="296"/>
      <c r="B28" s="298"/>
      <c r="C28" s="298"/>
      <c r="D28" s="76" t="s">
        <v>94</v>
      </c>
      <c r="E28" s="20">
        <f>7+2</f>
        <v>9</v>
      </c>
      <c r="F28" s="28" t="s">
        <v>132</v>
      </c>
      <c r="G28" s="28" t="s">
        <v>131</v>
      </c>
      <c r="H28" s="253"/>
      <c r="I28" s="254"/>
      <c r="J28" s="20" t="s">
        <v>271</v>
      </c>
      <c r="K28" s="20" t="s">
        <v>271</v>
      </c>
    </row>
    <row r="29" spans="1:11" s="19" customFormat="1" ht="73.5" customHeight="1" x14ac:dyDescent="0.15">
      <c r="A29" s="296"/>
      <c r="B29" s="298"/>
      <c r="C29" s="298"/>
      <c r="D29" s="76" t="s">
        <v>70</v>
      </c>
      <c r="E29" s="20">
        <f>8+3</f>
        <v>11</v>
      </c>
      <c r="F29" s="53" t="s">
        <v>133</v>
      </c>
      <c r="G29" s="53" t="s">
        <v>133</v>
      </c>
      <c r="H29" s="253"/>
      <c r="I29" s="254"/>
      <c r="J29" s="20" t="s">
        <v>271</v>
      </c>
      <c r="K29" s="20" t="s">
        <v>271</v>
      </c>
    </row>
    <row r="30" spans="1:11" s="19" customFormat="1" ht="25.5" customHeight="1" x14ac:dyDescent="0.15">
      <c r="A30" s="228" t="s">
        <v>57</v>
      </c>
      <c r="B30" s="228"/>
      <c r="C30" s="228"/>
      <c r="D30" s="228"/>
      <c r="E30" s="228"/>
      <c r="F30" s="228"/>
      <c r="G30" s="228"/>
      <c r="H30" s="228"/>
      <c r="I30" s="228"/>
      <c r="J30" s="26" t="e">
        <f>J8+SUM(J15:J29)</f>
        <v>#DIV/0!</v>
      </c>
      <c r="K30" s="88"/>
    </row>
    <row r="31" spans="1:11" s="31" customFormat="1" x14ac:dyDescent="0.15">
      <c r="A31" s="294" t="s">
        <v>273</v>
      </c>
      <c r="B31" s="294"/>
      <c r="C31" s="294"/>
      <c r="D31" s="294"/>
      <c r="E31" s="294"/>
      <c r="F31" s="294"/>
      <c r="G31" s="294"/>
      <c r="H31" s="294"/>
      <c r="I31" s="294"/>
      <c r="J31" s="294"/>
      <c r="K31" s="294"/>
    </row>
    <row r="32" spans="1:11" s="19" customFormat="1" x14ac:dyDescent="0.15">
      <c r="A32" s="273" t="s">
        <v>58</v>
      </c>
      <c r="B32" s="273"/>
      <c r="C32" s="273"/>
      <c r="D32" s="273"/>
      <c r="E32" s="273"/>
      <c r="F32" s="273"/>
      <c r="G32" s="273"/>
      <c r="H32" s="273"/>
      <c r="I32" s="273"/>
      <c r="J32" s="273"/>
      <c r="K32" s="273"/>
    </row>
    <row r="33" spans="1:11" s="19" customFormat="1" x14ac:dyDescent="0.15">
      <c r="A33" s="273" t="s">
        <v>274</v>
      </c>
      <c r="B33" s="273"/>
      <c r="C33" s="273"/>
      <c r="D33" s="273"/>
      <c r="E33" s="273"/>
      <c r="F33" s="273"/>
      <c r="G33" s="273"/>
      <c r="H33" s="273"/>
      <c r="I33" s="273"/>
      <c r="J33" s="273"/>
      <c r="K33" s="273"/>
    </row>
    <row r="34" spans="1:11" s="19" customFormat="1" x14ac:dyDescent="0.15">
      <c r="A34" s="294" t="s">
        <v>59</v>
      </c>
      <c r="B34" s="294"/>
      <c r="C34" s="294"/>
      <c r="D34" s="294"/>
      <c r="E34" s="294"/>
      <c r="F34" s="294"/>
      <c r="G34" s="294"/>
      <c r="H34" s="294"/>
      <c r="I34" s="294"/>
      <c r="J34" s="294"/>
      <c r="K34" s="294"/>
    </row>
    <row r="35" spans="1:11" x14ac:dyDescent="0.15">
      <c r="A35" s="169" t="s">
        <v>312</v>
      </c>
      <c r="B35" s="169"/>
      <c r="C35" s="169"/>
      <c r="D35" s="169"/>
      <c r="E35" s="169"/>
      <c r="F35" s="169"/>
      <c r="G35" s="169"/>
      <c r="H35" s="169"/>
      <c r="I35" s="169"/>
      <c r="J35" s="169"/>
      <c r="K35" s="169"/>
    </row>
  </sheetData>
  <mergeCells count="33">
    <mergeCell ref="A35:K35"/>
    <mergeCell ref="A34:K34"/>
    <mergeCell ref="A14:A29"/>
    <mergeCell ref="B15:B25"/>
    <mergeCell ref="B26:B29"/>
    <mergeCell ref="C16:C18"/>
    <mergeCell ref="C19:C23"/>
    <mergeCell ref="C24:C25"/>
    <mergeCell ref="C26:C29"/>
    <mergeCell ref="H15:I23"/>
    <mergeCell ref="H24:I25"/>
    <mergeCell ref="H26:I29"/>
    <mergeCell ref="H14:I14"/>
    <mergeCell ref="A30:I30"/>
    <mergeCell ref="A31:K31"/>
    <mergeCell ref="A32:K32"/>
    <mergeCell ref="A33:K33"/>
    <mergeCell ref="B12:F12"/>
    <mergeCell ref="G12:K12"/>
    <mergeCell ref="K8:K11"/>
    <mergeCell ref="A7:C11"/>
    <mergeCell ref="A12:A13"/>
    <mergeCell ref="B13:F13"/>
    <mergeCell ref="G13:K13"/>
    <mergeCell ref="A6:C6"/>
    <mergeCell ref="D6:F6"/>
    <mergeCell ref="G6:H6"/>
    <mergeCell ref="I6:K6"/>
    <mergeCell ref="A1:K1"/>
    <mergeCell ref="A2:K2"/>
    <mergeCell ref="A3:K3"/>
    <mergeCell ref="A5:C5"/>
    <mergeCell ref="D5:K5"/>
  </mergeCells>
  <phoneticPr fontId="11" type="noConversion"/>
  <printOptions horizontalCentered="1" verticalCentered="1"/>
  <pageMargins left="0.35433070866141736" right="0.35433070866141736" top="0.39370078740157483" bottom="0.39370078740157483" header="0.51181102362204722" footer="0.51181102362204722"/>
  <pageSetup paperSize="9" scale="78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A22" workbookViewId="0">
      <selection activeCell="A27" sqref="A27:I27"/>
    </sheetView>
  </sheetViews>
  <sheetFormatPr defaultColWidth="9" defaultRowHeight="13.5" x14ac:dyDescent="0.15"/>
  <cols>
    <col min="1" max="1" width="4.125" customWidth="1"/>
    <col min="2" max="3" width="9.125" customWidth="1"/>
    <col min="4" max="4" width="20.5" bestFit="1" customWidth="1"/>
    <col min="5" max="5" width="16.25" style="3" bestFit="1" customWidth="1"/>
    <col min="6" max="6" width="15.25" style="3" bestFit="1" customWidth="1"/>
    <col min="7" max="7" width="16.25" style="3" bestFit="1" customWidth="1"/>
    <col min="8" max="8" width="9.125" bestFit="1" customWidth="1"/>
    <col min="9" max="9" width="8.5" bestFit="1" customWidth="1"/>
    <col min="10" max="10" width="8.5" style="4" bestFit="1" customWidth="1"/>
    <col min="11" max="11" width="15" customWidth="1"/>
  </cols>
  <sheetData>
    <row r="1" spans="1:11" ht="20.25" x14ac:dyDescent="0.15">
      <c r="A1" s="144" t="s">
        <v>287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 s="1" customFormat="1" ht="22.5" x14ac:dyDescent="0.15">
      <c r="A2" s="145" t="s">
        <v>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s="2" customFormat="1" ht="18.75" x14ac:dyDescent="0.15">
      <c r="A3" s="147" t="s">
        <v>303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1" s="2" customFormat="1" ht="8.25" customHeight="1" x14ac:dyDescent="0.15">
      <c r="A4" s="17"/>
      <c r="B4" s="17"/>
      <c r="C4" s="17"/>
      <c r="D4" s="17"/>
      <c r="E4" s="7"/>
      <c r="F4" s="7"/>
      <c r="G4" s="7"/>
      <c r="H4" s="17"/>
      <c r="I4" s="17"/>
      <c r="J4" s="18"/>
      <c r="K4" s="17"/>
    </row>
    <row r="5" spans="1:11" s="19" customFormat="1" ht="20.25" customHeight="1" x14ac:dyDescent="0.15">
      <c r="A5" s="270" t="s">
        <v>1</v>
      </c>
      <c r="B5" s="272"/>
      <c r="C5" s="271"/>
      <c r="D5" s="270" t="s">
        <v>134</v>
      </c>
      <c r="E5" s="272"/>
      <c r="F5" s="272"/>
      <c r="G5" s="272"/>
      <c r="H5" s="272"/>
      <c r="I5" s="272"/>
      <c r="J5" s="272"/>
      <c r="K5" s="271"/>
    </row>
    <row r="6" spans="1:11" s="19" customFormat="1" ht="20.25" customHeight="1" x14ac:dyDescent="0.15">
      <c r="A6" s="270" t="s">
        <v>3</v>
      </c>
      <c r="B6" s="272"/>
      <c r="C6" s="271"/>
      <c r="D6" s="303" t="s">
        <v>298</v>
      </c>
      <c r="E6" s="304"/>
      <c r="F6" s="305"/>
      <c r="G6" s="270" t="s">
        <v>5</v>
      </c>
      <c r="H6" s="271"/>
      <c r="I6" s="270"/>
      <c r="J6" s="272"/>
      <c r="K6" s="271"/>
    </row>
    <row r="7" spans="1:11" s="19" customFormat="1" ht="29.25" customHeight="1" x14ac:dyDescent="0.15">
      <c r="A7" s="251" t="s">
        <v>6</v>
      </c>
      <c r="B7" s="306"/>
      <c r="C7" s="252"/>
      <c r="D7" s="94"/>
      <c r="E7" s="23" t="s">
        <v>7</v>
      </c>
      <c r="F7" s="23" t="s">
        <v>308</v>
      </c>
      <c r="G7" s="23" t="s">
        <v>314</v>
      </c>
      <c r="H7" s="23" t="s">
        <v>296</v>
      </c>
      <c r="I7" s="110" t="s">
        <v>316</v>
      </c>
      <c r="J7" s="23" t="s">
        <v>8</v>
      </c>
      <c r="K7" s="20" t="s">
        <v>9</v>
      </c>
    </row>
    <row r="8" spans="1:11" s="19" customFormat="1" ht="20.25" customHeight="1" x14ac:dyDescent="0.15">
      <c r="A8" s="253"/>
      <c r="B8" s="307"/>
      <c r="C8" s="254"/>
      <c r="D8" s="94" t="s">
        <v>307</v>
      </c>
      <c r="E8" s="90"/>
      <c r="F8" s="59"/>
      <c r="G8" s="24"/>
      <c r="H8" s="20">
        <v>10</v>
      </c>
      <c r="I8" s="25" t="e">
        <f>+G8/F8</f>
        <v>#DIV/0!</v>
      </c>
      <c r="J8" s="23" t="e">
        <f>IF(H8*I8&lt;10,H8*I8,10)</f>
        <v>#DIV/0!</v>
      </c>
      <c r="K8" s="274" t="s">
        <v>10</v>
      </c>
    </row>
    <row r="9" spans="1:11" s="19" customFormat="1" ht="20.25" customHeight="1" x14ac:dyDescent="0.15">
      <c r="A9" s="253"/>
      <c r="B9" s="307"/>
      <c r="C9" s="254"/>
      <c r="D9" s="95" t="s">
        <v>301</v>
      </c>
      <c r="E9" s="91"/>
      <c r="F9" s="59"/>
      <c r="G9" s="20"/>
      <c r="H9" s="20"/>
      <c r="I9" s="20"/>
      <c r="J9" s="26"/>
      <c r="K9" s="275"/>
    </row>
    <row r="10" spans="1:11" s="19" customFormat="1" ht="20.25" customHeight="1" x14ac:dyDescent="0.15">
      <c r="A10" s="253"/>
      <c r="B10" s="307"/>
      <c r="C10" s="254"/>
      <c r="D10" s="95" t="s">
        <v>302</v>
      </c>
      <c r="E10" s="92"/>
      <c r="F10" s="58"/>
      <c r="G10" s="20"/>
      <c r="H10" s="20"/>
      <c r="I10" s="20"/>
      <c r="J10" s="26"/>
      <c r="K10" s="275"/>
    </row>
    <row r="11" spans="1:11" s="19" customFormat="1" ht="20.25" customHeight="1" x14ac:dyDescent="0.15">
      <c r="A11" s="308"/>
      <c r="B11" s="309"/>
      <c r="C11" s="310"/>
      <c r="D11" s="95" t="s">
        <v>11</v>
      </c>
      <c r="E11" s="93"/>
      <c r="F11" s="58"/>
      <c r="G11" s="20"/>
      <c r="H11" s="20"/>
      <c r="I11" s="20"/>
      <c r="J11" s="26"/>
      <c r="K11" s="276"/>
    </row>
    <row r="12" spans="1:11" s="19" customFormat="1" ht="22.5" customHeight="1" x14ac:dyDescent="0.15">
      <c r="A12" s="295" t="s">
        <v>12</v>
      </c>
      <c r="B12" s="149" t="s">
        <v>305</v>
      </c>
      <c r="C12" s="150"/>
      <c r="D12" s="150"/>
      <c r="E12" s="150"/>
      <c r="F12" s="151"/>
      <c r="G12" s="149" t="s">
        <v>304</v>
      </c>
      <c r="H12" s="152"/>
      <c r="I12" s="152"/>
      <c r="J12" s="152"/>
      <c r="K12" s="153"/>
    </row>
    <row r="13" spans="1:11" s="19" customFormat="1" ht="63.75" customHeight="1" x14ac:dyDescent="0.15">
      <c r="A13" s="311"/>
      <c r="B13" s="291"/>
      <c r="C13" s="292"/>
      <c r="D13" s="292"/>
      <c r="E13" s="292"/>
      <c r="F13" s="293"/>
      <c r="G13" s="291"/>
      <c r="H13" s="292"/>
      <c r="I13" s="292"/>
      <c r="J13" s="292"/>
      <c r="K13" s="293"/>
    </row>
    <row r="14" spans="1:11" s="19" customFormat="1" ht="25.5" customHeight="1" x14ac:dyDescent="0.15">
      <c r="A14" s="295" t="s">
        <v>13</v>
      </c>
      <c r="B14" s="21" t="s">
        <v>14</v>
      </c>
      <c r="C14" s="20" t="s">
        <v>15</v>
      </c>
      <c r="D14" s="20" t="s">
        <v>16</v>
      </c>
      <c r="E14" s="20" t="s">
        <v>17</v>
      </c>
      <c r="F14" s="21" t="s">
        <v>18</v>
      </c>
      <c r="G14" s="20" t="s">
        <v>19</v>
      </c>
      <c r="H14" s="301" t="s">
        <v>9</v>
      </c>
      <c r="I14" s="302"/>
      <c r="J14" s="26" t="s">
        <v>8</v>
      </c>
      <c r="K14" s="21" t="s">
        <v>20</v>
      </c>
    </row>
    <row r="15" spans="1:11" s="19" customFormat="1" ht="21" customHeight="1" x14ac:dyDescent="0.15">
      <c r="A15" s="296"/>
      <c r="B15" s="297" t="s">
        <v>21</v>
      </c>
      <c r="C15" s="297" t="s">
        <v>22</v>
      </c>
      <c r="D15" s="81" t="s">
        <v>135</v>
      </c>
      <c r="E15" s="28">
        <v>3</v>
      </c>
      <c r="F15" s="28" t="s">
        <v>24</v>
      </c>
      <c r="G15" s="28" t="s">
        <v>24</v>
      </c>
      <c r="H15" s="251" t="s">
        <v>100</v>
      </c>
      <c r="I15" s="252"/>
      <c r="J15" s="20" t="s">
        <v>271</v>
      </c>
      <c r="K15" s="20" t="s">
        <v>271</v>
      </c>
    </row>
    <row r="16" spans="1:11" s="19" customFormat="1" ht="21" customHeight="1" x14ac:dyDescent="0.15">
      <c r="A16" s="296"/>
      <c r="B16" s="298"/>
      <c r="C16" s="298"/>
      <c r="D16" s="81" t="s">
        <v>136</v>
      </c>
      <c r="E16" s="28">
        <v>4</v>
      </c>
      <c r="F16" s="28" t="s">
        <v>24</v>
      </c>
      <c r="G16" s="28" t="s">
        <v>24</v>
      </c>
      <c r="H16" s="253"/>
      <c r="I16" s="254"/>
      <c r="J16" s="20" t="s">
        <v>271</v>
      </c>
      <c r="K16" s="20" t="s">
        <v>271</v>
      </c>
    </row>
    <row r="17" spans="1:11" s="19" customFormat="1" ht="21" customHeight="1" x14ac:dyDescent="0.15">
      <c r="A17" s="296"/>
      <c r="B17" s="298"/>
      <c r="C17" s="298"/>
      <c r="D17" s="81" t="s">
        <v>137</v>
      </c>
      <c r="E17" s="28">
        <v>4</v>
      </c>
      <c r="F17" s="28" t="s">
        <v>26</v>
      </c>
      <c r="G17" s="28" t="s">
        <v>26</v>
      </c>
      <c r="H17" s="253"/>
      <c r="I17" s="254"/>
      <c r="J17" s="20" t="s">
        <v>271</v>
      </c>
      <c r="K17" s="20" t="s">
        <v>271</v>
      </c>
    </row>
    <row r="18" spans="1:11" s="19" customFormat="1" ht="21" customHeight="1" x14ac:dyDescent="0.15">
      <c r="A18" s="296"/>
      <c r="B18" s="298"/>
      <c r="C18" s="298"/>
      <c r="D18" s="81" t="s">
        <v>138</v>
      </c>
      <c r="E18" s="28">
        <v>4</v>
      </c>
      <c r="F18" s="28" t="s">
        <v>24</v>
      </c>
      <c r="G18" s="28" t="s">
        <v>24</v>
      </c>
      <c r="H18" s="253"/>
      <c r="I18" s="254"/>
      <c r="J18" s="20" t="s">
        <v>271</v>
      </c>
      <c r="K18" s="20" t="s">
        <v>271</v>
      </c>
    </row>
    <row r="19" spans="1:11" s="19" customFormat="1" ht="21" customHeight="1" x14ac:dyDescent="0.15">
      <c r="A19" s="296"/>
      <c r="B19" s="298"/>
      <c r="C19" s="297" t="s">
        <v>32</v>
      </c>
      <c r="D19" s="82" t="s">
        <v>139</v>
      </c>
      <c r="E19" s="30">
        <v>6</v>
      </c>
      <c r="F19" s="28" t="s">
        <v>34</v>
      </c>
      <c r="G19" s="28" t="s">
        <v>34</v>
      </c>
      <c r="H19" s="253"/>
      <c r="I19" s="254"/>
      <c r="J19" s="20" t="s">
        <v>271</v>
      </c>
      <c r="K19" s="20" t="s">
        <v>271</v>
      </c>
    </row>
    <row r="20" spans="1:11" s="19" customFormat="1" ht="21" customHeight="1" x14ac:dyDescent="0.15">
      <c r="A20" s="296"/>
      <c r="B20" s="298"/>
      <c r="C20" s="298"/>
      <c r="D20" s="82" t="s">
        <v>140</v>
      </c>
      <c r="E20" s="30">
        <v>7</v>
      </c>
      <c r="F20" s="28" t="s">
        <v>34</v>
      </c>
      <c r="G20" s="28" t="s">
        <v>34</v>
      </c>
      <c r="H20" s="253"/>
      <c r="I20" s="254"/>
      <c r="J20" s="20" t="s">
        <v>271</v>
      </c>
      <c r="K20" s="20" t="s">
        <v>271</v>
      </c>
    </row>
    <row r="21" spans="1:11" s="19" customFormat="1" ht="21" customHeight="1" x14ac:dyDescent="0.15">
      <c r="A21" s="296"/>
      <c r="B21" s="298"/>
      <c r="C21" s="312" t="s">
        <v>306</v>
      </c>
      <c r="D21" s="82" t="s">
        <v>141</v>
      </c>
      <c r="E21" s="30">
        <v>4</v>
      </c>
      <c r="F21" s="53" t="s">
        <v>39</v>
      </c>
      <c r="G21" s="53" t="s">
        <v>39</v>
      </c>
      <c r="H21" s="253"/>
      <c r="I21" s="254"/>
      <c r="J21" s="20" t="s">
        <v>271</v>
      </c>
      <c r="K21" s="20" t="s">
        <v>271</v>
      </c>
    </row>
    <row r="22" spans="1:11" s="19" customFormat="1" ht="21" customHeight="1" x14ac:dyDescent="0.15">
      <c r="A22" s="296"/>
      <c r="B22" s="298"/>
      <c r="C22" s="312"/>
      <c r="D22" s="82" t="s">
        <v>142</v>
      </c>
      <c r="E22" s="30">
        <v>4</v>
      </c>
      <c r="F22" s="53" t="s">
        <v>39</v>
      </c>
      <c r="G22" s="53" t="s">
        <v>39</v>
      </c>
      <c r="H22" s="253"/>
      <c r="I22" s="254"/>
      <c r="J22" s="20" t="s">
        <v>271</v>
      </c>
      <c r="K22" s="20" t="s">
        <v>271</v>
      </c>
    </row>
    <row r="23" spans="1:11" s="19" customFormat="1" ht="21" customHeight="1" x14ac:dyDescent="0.15">
      <c r="A23" s="296"/>
      <c r="B23" s="298"/>
      <c r="C23" s="312"/>
      <c r="D23" s="82" t="s">
        <v>143</v>
      </c>
      <c r="E23" s="30">
        <v>4</v>
      </c>
      <c r="F23" s="53" t="s">
        <v>39</v>
      </c>
      <c r="G23" s="53" t="s">
        <v>39</v>
      </c>
      <c r="H23" s="253"/>
      <c r="I23" s="254"/>
      <c r="J23" s="20" t="s">
        <v>271</v>
      </c>
      <c r="K23" s="20" t="s">
        <v>271</v>
      </c>
    </row>
    <row r="24" spans="1:11" s="19" customFormat="1" ht="48" customHeight="1" x14ac:dyDescent="0.15">
      <c r="A24" s="296"/>
      <c r="B24" s="298"/>
      <c r="C24" s="27" t="s">
        <v>42</v>
      </c>
      <c r="D24" s="29" t="s">
        <v>43</v>
      </c>
      <c r="E24" s="20">
        <v>10</v>
      </c>
      <c r="F24" s="28" t="s">
        <v>44</v>
      </c>
      <c r="G24" s="28" t="s">
        <v>44</v>
      </c>
      <c r="H24" s="251" t="s">
        <v>126</v>
      </c>
      <c r="I24" s="252"/>
      <c r="J24" s="20" t="s">
        <v>271</v>
      </c>
      <c r="K24" s="20" t="s">
        <v>271</v>
      </c>
    </row>
    <row r="25" spans="1:11" s="19" customFormat="1" ht="155.25" customHeight="1" x14ac:dyDescent="0.15">
      <c r="A25" s="296"/>
      <c r="B25" s="297" t="s">
        <v>45</v>
      </c>
      <c r="C25" s="297" t="s">
        <v>317</v>
      </c>
      <c r="D25" s="82" t="s">
        <v>54</v>
      </c>
      <c r="E25" s="20">
        <f>15+5</f>
        <v>20</v>
      </c>
      <c r="F25" s="28" t="s">
        <v>144</v>
      </c>
      <c r="G25" s="28" t="s">
        <v>48</v>
      </c>
      <c r="H25" s="251" t="s">
        <v>49</v>
      </c>
      <c r="I25" s="252"/>
      <c r="J25" s="20" t="s">
        <v>271</v>
      </c>
      <c r="K25" s="20" t="s">
        <v>271</v>
      </c>
    </row>
    <row r="26" spans="1:11" s="19" customFormat="1" ht="127.5" customHeight="1" x14ac:dyDescent="0.15">
      <c r="A26" s="296"/>
      <c r="B26" s="298"/>
      <c r="C26" s="298"/>
      <c r="D26" s="82" t="s">
        <v>110</v>
      </c>
      <c r="E26" s="20">
        <f>15+5</f>
        <v>20</v>
      </c>
      <c r="F26" s="28" t="s">
        <v>145</v>
      </c>
      <c r="G26" s="28" t="s">
        <v>48</v>
      </c>
      <c r="H26" s="253"/>
      <c r="I26" s="254"/>
      <c r="J26" s="20" t="s">
        <v>271</v>
      </c>
      <c r="K26" s="20" t="s">
        <v>271</v>
      </c>
    </row>
    <row r="27" spans="1:11" s="19" customFormat="1" ht="23.25" customHeight="1" x14ac:dyDescent="0.15">
      <c r="A27" s="228" t="s">
        <v>57</v>
      </c>
      <c r="B27" s="228"/>
      <c r="C27" s="228"/>
      <c r="D27" s="228"/>
      <c r="E27" s="228"/>
      <c r="F27" s="228"/>
      <c r="G27" s="228"/>
      <c r="H27" s="228"/>
      <c r="I27" s="228"/>
      <c r="J27" s="26" t="e">
        <f>J8+SUM(J15:J26)</f>
        <v>#DIV/0!</v>
      </c>
      <c r="K27" s="88"/>
    </row>
    <row r="28" spans="1:11" s="31" customFormat="1" x14ac:dyDescent="0.15">
      <c r="A28" s="294" t="s">
        <v>273</v>
      </c>
      <c r="B28" s="294"/>
      <c r="C28" s="294"/>
      <c r="D28" s="294"/>
      <c r="E28" s="294"/>
      <c r="F28" s="294"/>
      <c r="G28" s="294"/>
      <c r="H28" s="294"/>
      <c r="I28" s="294"/>
      <c r="J28" s="294"/>
      <c r="K28" s="294"/>
    </row>
    <row r="29" spans="1:11" s="19" customFormat="1" x14ac:dyDescent="0.15">
      <c r="A29" s="273" t="s">
        <v>58</v>
      </c>
      <c r="B29" s="273"/>
      <c r="C29" s="273"/>
      <c r="D29" s="273"/>
      <c r="E29" s="273"/>
      <c r="F29" s="273"/>
      <c r="G29" s="273"/>
      <c r="H29" s="273"/>
      <c r="I29" s="273"/>
      <c r="J29" s="273"/>
      <c r="K29" s="273"/>
    </row>
    <row r="30" spans="1:11" s="19" customFormat="1" x14ac:dyDescent="0.15">
      <c r="A30" s="273" t="s">
        <v>274</v>
      </c>
      <c r="B30" s="273"/>
      <c r="C30" s="273"/>
      <c r="D30" s="273"/>
      <c r="E30" s="273"/>
      <c r="F30" s="273"/>
      <c r="G30" s="273"/>
      <c r="H30" s="273"/>
      <c r="I30" s="273"/>
      <c r="J30" s="273"/>
      <c r="K30" s="273"/>
    </row>
    <row r="31" spans="1:11" s="19" customFormat="1" x14ac:dyDescent="0.15">
      <c r="A31" s="294" t="s">
        <v>59</v>
      </c>
      <c r="B31" s="294"/>
      <c r="C31" s="294"/>
      <c r="D31" s="294"/>
      <c r="E31" s="294"/>
      <c r="F31" s="294"/>
      <c r="G31" s="294"/>
      <c r="H31" s="294"/>
      <c r="I31" s="294"/>
      <c r="J31" s="294"/>
      <c r="K31" s="294"/>
    </row>
    <row r="32" spans="1:11" s="19" customFormat="1" x14ac:dyDescent="0.15">
      <c r="A32" s="169" t="s">
        <v>312</v>
      </c>
      <c r="B32" s="169"/>
      <c r="C32" s="169"/>
      <c r="D32" s="169"/>
      <c r="E32" s="169"/>
      <c r="F32" s="169"/>
      <c r="G32" s="169"/>
      <c r="H32" s="169"/>
      <c r="I32" s="169"/>
      <c r="J32" s="169"/>
      <c r="K32" s="169"/>
    </row>
  </sheetData>
  <mergeCells count="33">
    <mergeCell ref="A32:K32"/>
    <mergeCell ref="A30:K30"/>
    <mergeCell ref="A31:K31"/>
    <mergeCell ref="A14:A26"/>
    <mergeCell ref="B15:B24"/>
    <mergeCell ref="B25:B26"/>
    <mergeCell ref="C15:C18"/>
    <mergeCell ref="C19:C20"/>
    <mergeCell ref="C21:C23"/>
    <mergeCell ref="C25:C26"/>
    <mergeCell ref="H15:I23"/>
    <mergeCell ref="H25:I26"/>
    <mergeCell ref="H14:I14"/>
    <mergeCell ref="H24:I24"/>
    <mergeCell ref="A27:I27"/>
    <mergeCell ref="A28:K28"/>
    <mergeCell ref="A29:K29"/>
    <mergeCell ref="B12:F12"/>
    <mergeCell ref="G12:K12"/>
    <mergeCell ref="K8:K11"/>
    <mergeCell ref="A7:C11"/>
    <mergeCell ref="A12:A13"/>
    <mergeCell ref="B13:F13"/>
    <mergeCell ref="G13:K13"/>
    <mergeCell ref="A6:C6"/>
    <mergeCell ref="D6:F6"/>
    <mergeCell ref="G6:H6"/>
    <mergeCell ref="I6:K6"/>
    <mergeCell ref="A1:K1"/>
    <mergeCell ref="A2:K2"/>
    <mergeCell ref="A3:K3"/>
    <mergeCell ref="A5:C5"/>
    <mergeCell ref="D5:K5"/>
  </mergeCells>
  <phoneticPr fontId="11" type="noConversion"/>
  <printOptions horizontalCentered="1" verticalCentered="1"/>
  <pageMargins left="0.35433070866141736" right="0.35433070866141736" top="0.39370078740157483" bottom="0.39370078740157483" header="0.51181102362204722" footer="0.51181102362204722"/>
  <pageSetup paperSize="9" scale="8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opLeftCell="A25" workbookViewId="0">
      <selection activeCell="E28" sqref="E28:E30"/>
    </sheetView>
  </sheetViews>
  <sheetFormatPr defaultColWidth="9" defaultRowHeight="13.5" x14ac:dyDescent="0.15"/>
  <cols>
    <col min="1" max="1" width="4.125" customWidth="1"/>
    <col min="2" max="3" width="8.75" customWidth="1"/>
    <col min="4" max="4" width="23.5" bestFit="1" customWidth="1"/>
    <col min="5" max="5" width="16.25" style="3" bestFit="1" customWidth="1"/>
    <col min="6" max="6" width="15.25" style="3" bestFit="1" customWidth="1"/>
    <col min="7" max="7" width="16.25" style="3" bestFit="1" customWidth="1"/>
    <col min="8" max="8" width="9.125" bestFit="1" customWidth="1"/>
    <col min="9" max="9" width="8.5" bestFit="1" customWidth="1"/>
    <col min="10" max="10" width="8.5" style="4" bestFit="1" customWidth="1"/>
    <col min="11" max="11" width="15.25" customWidth="1"/>
  </cols>
  <sheetData>
    <row r="1" spans="1:11" ht="20.25" x14ac:dyDescent="0.15">
      <c r="A1" s="144" t="s">
        <v>288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 s="1" customFormat="1" ht="22.5" x14ac:dyDescent="0.15">
      <c r="A2" s="145" t="s">
        <v>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s="2" customFormat="1" ht="18.75" x14ac:dyDescent="0.15">
      <c r="A3" s="147" t="s">
        <v>303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1" x14ac:dyDescent="0.15">
      <c r="A4" s="5"/>
      <c r="B4" s="5"/>
      <c r="C4" s="5"/>
      <c r="D4" s="5"/>
      <c r="E4" s="6"/>
      <c r="F4" s="6"/>
      <c r="G4" s="6"/>
      <c r="H4" s="5"/>
      <c r="I4" s="5"/>
      <c r="J4" s="8"/>
      <c r="K4" s="5"/>
    </row>
    <row r="5" spans="1:11" s="19" customFormat="1" ht="20.25" customHeight="1" x14ac:dyDescent="0.15">
      <c r="A5" s="264" t="s">
        <v>1</v>
      </c>
      <c r="B5" s="265"/>
      <c r="C5" s="266"/>
      <c r="D5" s="264" t="s">
        <v>146</v>
      </c>
      <c r="E5" s="265"/>
      <c r="F5" s="265"/>
      <c r="G5" s="265"/>
      <c r="H5" s="265"/>
      <c r="I5" s="265"/>
      <c r="J5" s="265"/>
      <c r="K5" s="266"/>
    </row>
    <row r="6" spans="1:11" s="19" customFormat="1" ht="20.25" customHeight="1" x14ac:dyDescent="0.15">
      <c r="A6" s="264" t="s">
        <v>3</v>
      </c>
      <c r="B6" s="265"/>
      <c r="C6" s="266"/>
      <c r="D6" s="267" t="s">
        <v>298</v>
      </c>
      <c r="E6" s="268"/>
      <c r="F6" s="269"/>
      <c r="G6" s="264" t="s">
        <v>5</v>
      </c>
      <c r="H6" s="266"/>
      <c r="I6" s="264"/>
      <c r="J6" s="265"/>
      <c r="K6" s="266"/>
    </row>
    <row r="7" spans="1:11" s="19" customFormat="1" ht="30.75" customHeight="1" x14ac:dyDescent="0.15">
      <c r="A7" s="277" t="s">
        <v>6</v>
      </c>
      <c r="B7" s="278"/>
      <c r="C7" s="279"/>
      <c r="D7" s="96"/>
      <c r="E7" s="23" t="s">
        <v>7</v>
      </c>
      <c r="F7" s="23" t="s">
        <v>308</v>
      </c>
      <c r="G7" s="23" t="s">
        <v>314</v>
      </c>
      <c r="H7" s="23" t="s">
        <v>299</v>
      </c>
      <c r="I7" s="110" t="s">
        <v>316</v>
      </c>
      <c r="J7" s="23" t="s">
        <v>8</v>
      </c>
      <c r="K7" s="58" t="s">
        <v>9</v>
      </c>
    </row>
    <row r="8" spans="1:11" s="19" customFormat="1" ht="20.25" customHeight="1" x14ac:dyDescent="0.15">
      <c r="A8" s="280"/>
      <c r="B8" s="281"/>
      <c r="C8" s="282"/>
      <c r="D8" s="96" t="s">
        <v>307</v>
      </c>
      <c r="E8" s="98"/>
      <c r="F8" s="59"/>
      <c r="G8" s="59"/>
      <c r="H8" s="58">
        <v>10</v>
      </c>
      <c r="I8" s="25" t="e">
        <f>+G8/F8</f>
        <v>#DIV/0!</v>
      </c>
      <c r="J8" s="23" t="e">
        <f>IF(H8*I8&lt;10,H8*I8,10)</f>
        <v>#DIV/0!</v>
      </c>
      <c r="K8" s="274" t="s">
        <v>10</v>
      </c>
    </row>
    <row r="9" spans="1:11" s="19" customFormat="1" ht="20.25" customHeight="1" x14ac:dyDescent="0.15">
      <c r="A9" s="280"/>
      <c r="B9" s="281"/>
      <c r="C9" s="282"/>
      <c r="D9" s="108" t="s">
        <v>301</v>
      </c>
      <c r="E9" s="100"/>
      <c r="F9" s="59"/>
      <c r="G9" s="59"/>
      <c r="H9" s="58"/>
      <c r="I9" s="25"/>
      <c r="J9" s="23"/>
      <c r="K9" s="275"/>
    </row>
    <row r="10" spans="1:11" s="19" customFormat="1" ht="20.25" customHeight="1" x14ac:dyDescent="0.15">
      <c r="A10" s="280"/>
      <c r="B10" s="281"/>
      <c r="C10" s="282"/>
      <c r="D10" s="108" t="s">
        <v>302</v>
      </c>
      <c r="E10" s="101"/>
      <c r="F10" s="58"/>
      <c r="G10" s="58"/>
      <c r="H10" s="58"/>
      <c r="I10" s="58"/>
      <c r="J10" s="23"/>
      <c r="K10" s="275"/>
    </row>
    <row r="11" spans="1:11" s="19" customFormat="1" ht="20.25" customHeight="1" x14ac:dyDescent="0.15">
      <c r="A11" s="283"/>
      <c r="B11" s="284"/>
      <c r="C11" s="285"/>
      <c r="D11" s="108" t="s">
        <v>11</v>
      </c>
      <c r="E11" s="102"/>
      <c r="F11" s="58"/>
      <c r="G11" s="58"/>
      <c r="H11" s="58"/>
      <c r="I11" s="58"/>
      <c r="J11" s="23"/>
      <c r="K11" s="276"/>
    </row>
    <row r="12" spans="1:11" s="19" customFormat="1" ht="24.75" customHeight="1" x14ac:dyDescent="0.15">
      <c r="A12" s="286" t="s">
        <v>12</v>
      </c>
      <c r="B12" s="236" t="s">
        <v>305</v>
      </c>
      <c r="C12" s="237"/>
      <c r="D12" s="237"/>
      <c r="E12" s="237"/>
      <c r="F12" s="238"/>
      <c r="G12" s="236" t="s">
        <v>304</v>
      </c>
      <c r="H12" s="239"/>
      <c r="I12" s="239"/>
      <c r="J12" s="239"/>
      <c r="K12" s="240"/>
    </row>
    <row r="13" spans="1:11" s="19" customFormat="1" ht="63.75" customHeight="1" x14ac:dyDescent="0.15">
      <c r="A13" s="287"/>
      <c r="B13" s="288"/>
      <c r="C13" s="289"/>
      <c r="D13" s="289"/>
      <c r="E13" s="289"/>
      <c r="F13" s="290"/>
      <c r="G13" s="288"/>
      <c r="H13" s="289"/>
      <c r="I13" s="289"/>
      <c r="J13" s="289"/>
      <c r="K13" s="290"/>
    </row>
    <row r="14" spans="1:11" s="19" customFormat="1" ht="20.25" customHeight="1" x14ac:dyDescent="0.15">
      <c r="A14" s="295" t="s">
        <v>13</v>
      </c>
      <c r="B14" s="21" t="s">
        <v>14</v>
      </c>
      <c r="C14" s="20" t="s">
        <v>15</v>
      </c>
      <c r="D14" s="20" t="s">
        <v>16</v>
      </c>
      <c r="E14" s="20" t="s">
        <v>17</v>
      </c>
      <c r="F14" s="21" t="s">
        <v>18</v>
      </c>
      <c r="G14" s="20" t="s">
        <v>19</v>
      </c>
      <c r="H14" s="301" t="s">
        <v>9</v>
      </c>
      <c r="I14" s="302"/>
      <c r="J14" s="26" t="s">
        <v>8</v>
      </c>
      <c r="K14" s="21" t="s">
        <v>20</v>
      </c>
    </row>
    <row r="15" spans="1:11" s="19" customFormat="1" ht="20.25" customHeight="1" x14ac:dyDescent="0.15">
      <c r="A15" s="296"/>
      <c r="B15" s="297" t="s">
        <v>21</v>
      </c>
      <c r="C15" s="297" t="s">
        <v>22</v>
      </c>
      <c r="D15" s="29" t="s">
        <v>147</v>
      </c>
      <c r="E15" s="28">
        <v>2</v>
      </c>
      <c r="F15" s="28" t="s">
        <v>148</v>
      </c>
      <c r="G15" s="28" t="s">
        <v>148</v>
      </c>
      <c r="H15" s="251" t="s">
        <v>100</v>
      </c>
      <c r="I15" s="252"/>
      <c r="J15" s="20" t="s">
        <v>271</v>
      </c>
      <c r="K15" s="20" t="s">
        <v>271</v>
      </c>
    </row>
    <row r="16" spans="1:11" s="19" customFormat="1" ht="20.25" customHeight="1" x14ac:dyDescent="0.15">
      <c r="A16" s="296"/>
      <c r="B16" s="298"/>
      <c r="C16" s="298"/>
      <c r="D16" s="29" t="s">
        <v>149</v>
      </c>
      <c r="E16" s="28">
        <v>2</v>
      </c>
      <c r="F16" s="28" t="s">
        <v>84</v>
      </c>
      <c r="G16" s="28" t="s">
        <v>84</v>
      </c>
      <c r="H16" s="253"/>
      <c r="I16" s="254"/>
      <c r="J16" s="20" t="s">
        <v>271</v>
      </c>
      <c r="K16" s="20" t="s">
        <v>271</v>
      </c>
    </row>
    <row r="17" spans="1:11" s="19" customFormat="1" ht="20.25" customHeight="1" x14ac:dyDescent="0.15">
      <c r="A17" s="296"/>
      <c r="B17" s="298"/>
      <c r="C17" s="298"/>
      <c r="D17" s="29" t="s">
        <v>150</v>
      </c>
      <c r="E17" s="28">
        <v>2</v>
      </c>
      <c r="F17" s="28" t="s">
        <v>148</v>
      </c>
      <c r="G17" s="28" t="s">
        <v>148</v>
      </c>
      <c r="H17" s="253"/>
      <c r="I17" s="254"/>
      <c r="J17" s="20" t="s">
        <v>271</v>
      </c>
      <c r="K17" s="20" t="s">
        <v>271</v>
      </c>
    </row>
    <row r="18" spans="1:11" s="19" customFormat="1" ht="20.25" customHeight="1" x14ac:dyDescent="0.15">
      <c r="A18" s="296"/>
      <c r="B18" s="298"/>
      <c r="C18" s="298"/>
      <c r="D18" s="29" t="s">
        <v>151</v>
      </c>
      <c r="E18" s="28">
        <v>2</v>
      </c>
      <c r="F18" s="28" t="s">
        <v>28</v>
      </c>
      <c r="G18" s="28" t="s">
        <v>28</v>
      </c>
      <c r="H18" s="253"/>
      <c r="I18" s="254"/>
      <c r="J18" s="20" t="s">
        <v>271</v>
      </c>
      <c r="K18" s="20" t="s">
        <v>271</v>
      </c>
    </row>
    <row r="19" spans="1:11" s="19" customFormat="1" ht="20.25" customHeight="1" x14ac:dyDescent="0.15">
      <c r="A19" s="296"/>
      <c r="B19" s="298"/>
      <c r="C19" s="298"/>
      <c r="D19" s="29" t="s">
        <v>152</v>
      </c>
      <c r="E19" s="28">
        <v>2</v>
      </c>
      <c r="F19" s="28" t="s">
        <v>91</v>
      </c>
      <c r="G19" s="28" t="s">
        <v>91</v>
      </c>
      <c r="H19" s="253"/>
      <c r="I19" s="254"/>
      <c r="J19" s="20" t="s">
        <v>271</v>
      </c>
      <c r="K19" s="20" t="s">
        <v>271</v>
      </c>
    </row>
    <row r="20" spans="1:11" s="19" customFormat="1" ht="20.25" customHeight="1" x14ac:dyDescent="0.15">
      <c r="A20" s="296"/>
      <c r="B20" s="298"/>
      <c r="C20" s="298"/>
      <c r="D20" s="29" t="s">
        <v>153</v>
      </c>
      <c r="E20" s="28">
        <v>2</v>
      </c>
      <c r="F20" s="28" t="s">
        <v>91</v>
      </c>
      <c r="G20" s="28" t="s">
        <v>91</v>
      </c>
      <c r="H20" s="253"/>
      <c r="I20" s="254"/>
      <c r="J20" s="20" t="s">
        <v>271</v>
      </c>
      <c r="K20" s="20" t="s">
        <v>271</v>
      </c>
    </row>
    <row r="21" spans="1:11" s="19" customFormat="1" ht="20.25" customHeight="1" x14ac:dyDescent="0.15">
      <c r="A21" s="296"/>
      <c r="B21" s="298"/>
      <c r="C21" s="298"/>
      <c r="D21" s="29" t="s">
        <v>154</v>
      </c>
      <c r="E21" s="28">
        <v>3</v>
      </c>
      <c r="F21" s="28" t="s">
        <v>155</v>
      </c>
      <c r="G21" s="28" t="s">
        <v>155</v>
      </c>
      <c r="H21" s="253"/>
      <c r="I21" s="254"/>
      <c r="J21" s="20" t="s">
        <v>271</v>
      </c>
      <c r="K21" s="20" t="s">
        <v>271</v>
      </c>
    </row>
    <row r="22" spans="1:11" s="19" customFormat="1" ht="20.25" customHeight="1" x14ac:dyDescent="0.15">
      <c r="A22" s="296"/>
      <c r="B22" s="298"/>
      <c r="C22" s="297" t="s">
        <v>32</v>
      </c>
      <c r="D22" s="29" t="s">
        <v>156</v>
      </c>
      <c r="E22" s="30">
        <v>6</v>
      </c>
      <c r="F22" s="28" t="s">
        <v>157</v>
      </c>
      <c r="G22" s="28" t="s">
        <v>157</v>
      </c>
      <c r="H22" s="253"/>
      <c r="I22" s="254"/>
      <c r="J22" s="20" t="s">
        <v>271</v>
      </c>
      <c r="K22" s="20" t="s">
        <v>271</v>
      </c>
    </row>
    <row r="23" spans="1:11" s="19" customFormat="1" ht="20.25" customHeight="1" x14ac:dyDescent="0.15">
      <c r="A23" s="296"/>
      <c r="B23" s="298"/>
      <c r="C23" s="298"/>
      <c r="D23" s="29" t="s">
        <v>158</v>
      </c>
      <c r="E23" s="30">
        <v>7</v>
      </c>
      <c r="F23" s="28" t="s">
        <v>91</v>
      </c>
      <c r="G23" s="28" t="s">
        <v>91</v>
      </c>
      <c r="H23" s="253"/>
      <c r="I23" s="254"/>
      <c r="J23" s="20" t="s">
        <v>271</v>
      </c>
      <c r="K23" s="20" t="s">
        <v>271</v>
      </c>
    </row>
    <row r="24" spans="1:11" s="19" customFormat="1" ht="20.25" customHeight="1" x14ac:dyDescent="0.15">
      <c r="A24" s="296"/>
      <c r="B24" s="298"/>
      <c r="C24" s="297" t="s">
        <v>306</v>
      </c>
      <c r="D24" s="29" t="s">
        <v>159</v>
      </c>
      <c r="E24" s="20">
        <v>4</v>
      </c>
      <c r="F24" s="53" t="s">
        <v>39</v>
      </c>
      <c r="G24" s="53" t="s">
        <v>39</v>
      </c>
      <c r="H24" s="253"/>
      <c r="I24" s="254"/>
      <c r="J24" s="20" t="s">
        <v>271</v>
      </c>
      <c r="K24" s="20" t="s">
        <v>271</v>
      </c>
    </row>
    <row r="25" spans="1:11" s="19" customFormat="1" ht="20.25" customHeight="1" x14ac:dyDescent="0.15">
      <c r="A25" s="296"/>
      <c r="B25" s="298"/>
      <c r="C25" s="298"/>
      <c r="D25" s="29" t="s">
        <v>160</v>
      </c>
      <c r="E25" s="20">
        <v>4</v>
      </c>
      <c r="F25" s="53" t="s">
        <v>39</v>
      </c>
      <c r="G25" s="53" t="s">
        <v>39</v>
      </c>
      <c r="H25" s="253"/>
      <c r="I25" s="254"/>
      <c r="J25" s="20" t="s">
        <v>271</v>
      </c>
      <c r="K25" s="20" t="s">
        <v>271</v>
      </c>
    </row>
    <row r="26" spans="1:11" s="19" customFormat="1" ht="25.5" customHeight="1" x14ac:dyDescent="0.15">
      <c r="A26" s="296"/>
      <c r="B26" s="298"/>
      <c r="C26" s="298"/>
      <c r="D26" s="29" t="s">
        <v>161</v>
      </c>
      <c r="E26" s="20">
        <v>4</v>
      </c>
      <c r="F26" s="53" t="s">
        <v>39</v>
      </c>
      <c r="G26" s="53" t="s">
        <v>39</v>
      </c>
      <c r="H26" s="253"/>
      <c r="I26" s="254"/>
      <c r="J26" s="20" t="s">
        <v>271</v>
      </c>
      <c r="K26" s="20" t="s">
        <v>271</v>
      </c>
    </row>
    <row r="27" spans="1:11" s="19" customFormat="1" ht="50.25" customHeight="1" x14ac:dyDescent="0.15">
      <c r="A27" s="296"/>
      <c r="B27" s="298"/>
      <c r="C27" s="27" t="s">
        <v>42</v>
      </c>
      <c r="D27" s="29" t="s">
        <v>43</v>
      </c>
      <c r="E27" s="20">
        <v>10</v>
      </c>
      <c r="F27" s="28" t="s">
        <v>44</v>
      </c>
      <c r="G27" s="28" t="s">
        <v>44</v>
      </c>
      <c r="H27" s="251" t="s">
        <v>126</v>
      </c>
      <c r="I27" s="252"/>
      <c r="J27" s="20" t="s">
        <v>271</v>
      </c>
      <c r="K27" s="20" t="s">
        <v>271</v>
      </c>
    </row>
    <row r="28" spans="1:11" s="19" customFormat="1" ht="101.25" customHeight="1" x14ac:dyDescent="0.15">
      <c r="A28" s="296"/>
      <c r="B28" s="297" t="s">
        <v>45</v>
      </c>
      <c r="C28" s="297" t="s">
        <v>317</v>
      </c>
      <c r="D28" s="29" t="s">
        <v>70</v>
      </c>
      <c r="E28" s="20">
        <f>10+3</f>
        <v>13</v>
      </c>
      <c r="F28" s="28" t="s">
        <v>162</v>
      </c>
      <c r="G28" s="28" t="s">
        <v>162</v>
      </c>
      <c r="H28" s="251" t="s">
        <v>49</v>
      </c>
      <c r="I28" s="252"/>
      <c r="J28" s="20" t="s">
        <v>271</v>
      </c>
      <c r="K28" s="20" t="s">
        <v>271</v>
      </c>
    </row>
    <row r="29" spans="1:11" s="19" customFormat="1" ht="88.5" customHeight="1" x14ac:dyDescent="0.15">
      <c r="A29" s="296"/>
      <c r="B29" s="298"/>
      <c r="C29" s="298"/>
      <c r="D29" s="29" t="s">
        <v>54</v>
      </c>
      <c r="E29" s="20">
        <f>10+3</f>
        <v>13</v>
      </c>
      <c r="F29" s="28" t="s">
        <v>163</v>
      </c>
      <c r="G29" s="28" t="s">
        <v>56</v>
      </c>
      <c r="H29" s="253"/>
      <c r="I29" s="254"/>
      <c r="J29" s="20" t="s">
        <v>271</v>
      </c>
      <c r="K29" s="20" t="s">
        <v>271</v>
      </c>
    </row>
    <row r="30" spans="1:11" s="19" customFormat="1" ht="90" customHeight="1" x14ac:dyDescent="0.15">
      <c r="A30" s="296"/>
      <c r="B30" s="298"/>
      <c r="C30" s="298"/>
      <c r="D30" s="29" t="s">
        <v>110</v>
      </c>
      <c r="E30" s="20">
        <f>10+4</f>
        <v>14</v>
      </c>
      <c r="F30" s="28" t="s">
        <v>164</v>
      </c>
      <c r="G30" s="28" t="s">
        <v>165</v>
      </c>
      <c r="H30" s="253"/>
      <c r="I30" s="254"/>
      <c r="J30" s="20" t="s">
        <v>271</v>
      </c>
      <c r="K30" s="20" t="s">
        <v>271</v>
      </c>
    </row>
    <row r="31" spans="1:11" s="19" customFormat="1" ht="25.5" customHeight="1" x14ac:dyDescent="0.15">
      <c r="A31" s="228" t="s">
        <v>57</v>
      </c>
      <c r="B31" s="228"/>
      <c r="C31" s="228"/>
      <c r="D31" s="228"/>
      <c r="E31" s="228"/>
      <c r="F31" s="228"/>
      <c r="G31" s="228"/>
      <c r="H31" s="228"/>
      <c r="I31" s="228"/>
      <c r="J31" s="26" t="e">
        <f>J8+SUM(J15:J30)</f>
        <v>#DIV/0!</v>
      </c>
      <c r="K31" s="88"/>
    </row>
    <row r="32" spans="1:11" s="31" customFormat="1" x14ac:dyDescent="0.15">
      <c r="A32" s="294" t="s">
        <v>273</v>
      </c>
      <c r="B32" s="294"/>
      <c r="C32" s="294"/>
      <c r="D32" s="294"/>
      <c r="E32" s="294"/>
      <c r="F32" s="294"/>
      <c r="G32" s="294"/>
      <c r="H32" s="294"/>
      <c r="I32" s="294"/>
      <c r="J32" s="294"/>
      <c r="K32" s="294"/>
    </row>
    <row r="33" spans="1:11" s="19" customFormat="1" x14ac:dyDescent="0.15">
      <c r="A33" s="273" t="s">
        <v>58</v>
      </c>
      <c r="B33" s="273"/>
      <c r="C33" s="273"/>
      <c r="D33" s="273"/>
      <c r="E33" s="273"/>
      <c r="F33" s="273"/>
      <c r="G33" s="273"/>
      <c r="H33" s="273"/>
      <c r="I33" s="273"/>
      <c r="J33" s="273"/>
      <c r="K33" s="273"/>
    </row>
    <row r="34" spans="1:11" s="19" customFormat="1" x14ac:dyDescent="0.15">
      <c r="A34" s="273" t="s">
        <v>274</v>
      </c>
      <c r="B34" s="273"/>
      <c r="C34" s="273"/>
      <c r="D34" s="273"/>
      <c r="E34" s="273"/>
      <c r="F34" s="273"/>
      <c r="G34" s="273"/>
      <c r="H34" s="273"/>
      <c r="I34" s="273"/>
      <c r="J34" s="273"/>
      <c r="K34" s="273"/>
    </row>
    <row r="35" spans="1:11" s="19" customFormat="1" x14ac:dyDescent="0.15">
      <c r="A35" s="294" t="s">
        <v>59</v>
      </c>
      <c r="B35" s="294"/>
      <c r="C35" s="294"/>
      <c r="D35" s="294"/>
      <c r="E35" s="294"/>
      <c r="F35" s="294"/>
      <c r="G35" s="294"/>
      <c r="H35" s="294"/>
      <c r="I35" s="294"/>
      <c r="J35" s="294"/>
      <c r="K35" s="294"/>
    </row>
    <row r="36" spans="1:11" s="19" customFormat="1" x14ac:dyDescent="0.15">
      <c r="A36" s="169" t="s">
        <v>312</v>
      </c>
      <c r="B36" s="169"/>
      <c r="C36" s="169"/>
      <c r="D36" s="169"/>
      <c r="E36" s="169"/>
      <c r="F36" s="169"/>
      <c r="G36" s="169"/>
      <c r="H36" s="169"/>
      <c r="I36" s="169"/>
      <c r="J36" s="169"/>
      <c r="K36" s="169"/>
    </row>
  </sheetData>
  <mergeCells count="33">
    <mergeCell ref="A36:K36"/>
    <mergeCell ref="A34:K34"/>
    <mergeCell ref="A35:K35"/>
    <mergeCell ref="A14:A30"/>
    <mergeCell ref="B15:B27"/>
    <mergeCell ref="B28:B30"/>
    <mergeCell ref="C15:C21"/>
    <mergeCell ref="C22:C23"/>
    <mergeCell ref="C24:C26"/>
    <mergeCell ref="C28:C30"/>
    <mergeCell ref="H15:I26"/>
    <mergeCell ref="H28:I30"/>
    <mergeCell ref="H14:I14"/>
    <mergeCell ref="H27:I27"/>
    <mergeCell ref="A31:I31"/>
    <mergeCell ref="A32:K32"/>
    <mergeCell ref="A33:K33"/>
    <mergeCell ref="B12:F12"/>
    <mergeCell ref="G12:K12"/>
    <mergeCell ref="K8:K11"/>
    <mergeCell ref="A7:C11"/>
    <mergeCell ref="A12:A13"/>
    <mergeCell ref="B13:F13"/>
    <mergeCell ref="G13:K13"/>
    <mergeCell ref="A6:C6"/>
    <mergeCell ref="D6:F6"/>
    <mergeCell ref="G6:H6"/>
    <mergeCell ref="I6:K6"/>
    <mergeCell ref="A1:K1"/>
    <mergeCell ref="A2:K2"/>
    <mergeCell ref="A3:K3"/>
    <mergeCell ref="A5:C5"/>
    <mergeCell ref="D5:K5"/>
  </mergeCells>
  <phoneticPr fontId="11" type="noConversion"/>
  <printOptions horizontalCentered="1" verticalCentered="1"/>
  <pageMargins left="0.35433070866141736" right="0.35433070866141736" top="0.39370078740157483" bottom="0.39370078740157483" header="0.51181102362204722" footer="0.51181102362204722"/>
  <pageSetup paperSize="9" scale="7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opLeftCell="A25" workbookViewId="0">
      <selection activeCell="E30" sqref="E30:E31"/>
    </sheetView>
  </sheetViews>
  <sheetFormatPr defaultColWidth="9" defaultRowHeight="13.5" x14ac:dyDescent="0.15"/>
  <cols>
    <col min="1" max="1" width="4.125" customWidth="1"/>
    <col min="2" max="3" width="9.25" customWidth="1"/>
    <col min="4" max="4" width="20.5" bestFit="1" customWidth="1"/>
    <col min="5" max="5" width="16.25" style="3" bestFit="1" customWidth="1"/>
    <col min="6" max="6" width="15.25" style="3" bestFit="1" customWidth="1"/>
    <col min="7" max="7" width="16.25" style="3" bestFit="1" customWidth="1"/>
    <col min="8" max="8" width="9.125" bestFit="1" customWidth="1"/>
    <col min="9" max="9" width="8.5" bestFit="1" customWidth="1"/>
    <col min="10" max="10" width="8.5" style="4" bestFit="1" customWidth="1"/>
    <col min="11" max="11" width="13.75" customWidth="1"/>
  </cols>
  <sheetData>
    <row r="1" spans="1:11" ht="20.25" x14ac:dyDescent="0.15">
      <c r="A1" s="144" t="s">
        <v>289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 s="1" customFormat="1" ht="22.5" x14ac:dyDescent="0.15">
      <c r="A2" s="145" t="s">
        <v>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ht="18.75" x14ac:dyDescent="0.15">
      <c r="A3" s="147" t="s">
        <v>303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1" ht="7.5" customHeight="1" x14ac:dyDescent="0.15">
      <c r="A4" s="5"/>
      <c r="B4" s="5"/>
      <c r="C4" s="5"/>
      <c r="D4" s="5"/>
      <c r="E4" s="6"/>
      <c r="F4" s="6"/>
      <c r="G4" s="6"/>
      <c r="H4" s="5"/>
      <c r="I4" s="5"/>
      <c r="J4" s="8"/>
      <c r="K4" s="5"/>
    </row>
    <row r="5" spans="1:11" s="19" customFormat="1" ht="20.25" customHeight="1" x14ac:dyDescent="0.15">
      <c r="A5" s="270" t="s">
        <v>1</v>
      </c>
      <c r="B5" s="272"/>
      <c r="C5" s="271"/>
      <c r="D5" s="270" t="s">
        <v>166</v>
      </c>
      <c r="E5" s="272"/>
      <c r="F5" s="272"/>
      <c r="G5" s="272"/>
      <c r="H5" s="272"/>
      <c r="I5" s="272"/>
      <c r="J5" s="272"/>
      <c r="K5" s="271"/>
    </row>
    <row r="6" spans="1:11" s="19" customFormat="1" ht="20.25" customHeight="1" x14ac:dyDescent="0.15">
      <c r="A6" s="264" t="s">
        <v>3</v>
      </c>
      <c r="B6" s="265"/>
      <c r="C6" s="266"/>
      <c r="D6" s="267" t="s">
        <v>298</v>
      </c>
      <c r="E6" s="268"/>
      <c r="F6" s="269"/>
      <c r="G6" s="270" t="s">
        <v>5</v>
      </c>
      <c r="H6" s="271"/>
      <c r="I6" s="270"/>
      <c r="J6" s="272"/>
      <c r="K6" s="271"/>
    </row>
    <row r="7" spans="1:11" s="19" customFormat="1" ht="27.75" customHeight="1" x14ac:dyDescent="0.15">
      <c r="A7" s="277" t="s">
        <v>6</v>
      </c>
      <c r="B7" s="278"/>
      <c r="C7" s="279"/>
      <c r="D7" s="96"/>
      <c r="E7" s="23" t="s">
        <v>7</v>
      </c>
      <c r="F7" s="23" t="s">
        <v>308</v>
      </c>
      <c r="G7" s="23" t="s">
        <v>314</v>
      </c>
      <c r="H7" s="23" t="s">
        <v>299</v>
      </c>
      <c r="I7" s="110" t="s">
        <v>316</v>
      </c>
      <c r="J7" s="23" t="s">
        <v>8</v>
      </c>
      <c r="K7" s="20" t="s">
        <v>9</v>
      </c>
    </row>
    <row r="8" spans="1:11" s="19" customFormat="1" ht="20.25" customHeight="1" x14ac:dyDescent="0.15">
      <c r="A8" s="280"/>
      <c r="B8" s="281"/>
      <c r="C8" s="282"/>
      <c r="D8" s="96" t="s">
        <v>307</v>
      </c>
      <c r="E8" s="98"/>
      <c r="F8" s="59"/>
      <c r="G8" s="24"/>
      <c r="H8" s="20">
        <v>10</v>
      </c>
      <c r="I8" s="25" t="e">
        <f>+G8/F8</f>
        <v>#DIV/0!</v>
      </c>
      <c r="J8" s="23" t="e">
        <f>IF(H8*I8&lt;10,H8*I8,10)</f>
        <v>#DIV/0!</v>
      </c>
      <c r="K8" s="274" t="s">
        <v>10</v>
      </c>
    </row>
    <row r="9" spans="1:11" s="19" customFormat="1" ht="20.25" customHeight="1" x14ac:dyDescent="0.15">
      <c r="A9" s="280"/>
      <c r="B9" s="281"/>
      <c r="C9" s="282"/>
      <c r="D9" s="108" t="s">
        <v>301</v>
      </c>
      <c r="E9" s="100"/>
      <c r="F9" s="59"/>
      <c r="G9" s="24"/>
      <c r="H9" s="20"/>
      <c r="I9" s="25"/>
      <c r="J9" s="23"/>
      <c r="K9" s="275"/>
    </row>
    <row r="10" spans="1:11" s="19" customFormat="1" ht="20.25" customHeight="1" x14ac:dyDescent="0.15">
      <c r="A10" s="280"/>
      <c r="B10" s="281"/>
      <c r="C10" s="282"/>
      <c r="D10" s="108" t="s">
        <v>302</v>
      </c>
      <c r="E10" s="101"/>
      <c r="F10" s="58"/>
      <c r="G10" s="20"/>
      <c r="H10" s="20"/>
      <c r="I10" s="20"/>
      <c r="J10" s="26"/>
      <c r="K10" s="275"/>
    </row>
    <row r="11" spans="1:11" s="19" customFormat="1" ht="20.25" customHeight="1" x14ac:dyDescent="0.15">
      <c r="A11" s="283"/>
      <c r="B11" s="284"/>
      <c r="C11" s="285"/>
      <c r="D11" s="108" t="s">
        <v>11</v>
      </c>
      <c r="E11" s="102"/>
      <c r="F11" s="58"/>
      <c r="G11" s="20"/>
      <c r="H11" s="20"/>
      <c r="I11" s="20"/>
      <c r="J11" s="26"/>
      <c r="K11" s="276"/>
    </row>
    <row r="12" spans="1:11" s="19" customFormat="1" ht="27.75" customHeight="1" x14ac:dyDescent="0.15">
      <c r="A12" s="286" t="s">
        <v>12</v>
      </c>
      <c r="B12" s="236" t="s">
        <v>305</v>
      </c>
      <c r="C12" s="237"/>
      <c r="D12" s="237"/>
      <c r="E12" s="237"/>
      <c r="F12" s="238"/>
      <c r="G12" s="149" t="s">
        <v>304</v>
      </c>
      <c r="H12" s="152"/>
      <c r="I12" s="152"/>
      <c r="J12" s="152"/>
      <c r="K12" s="153"/>
    </row>
    <row r="13" spans="1:11" s="19" customFormat="1" ht="65.25" customHeight="1" x14ac:dyDescent="0.15">
      <c r="A13" s="287"/>
      <c r="B13" s="288"/>
      <c r="C13" s="289"/>
      <c r="D13" s="289"/>
      <c r="E13" s="289"/>
      <c r="F13" s="290"/>
      <c r="G13" s="291"/>
      <c r="H13" s="292"/>
      <c r="I13" s="292"/>
      <c r="J13" s="292"/>
      <c r="K13" s="293"/>
    </row>
    <row r="14" spans="1:11" s="19" customFormat="1" ht="24" customHeight="1" x14ac:dyDescent="0.15">
      <c r="A14" s="295" t="s">
        <v>13</v>
      </c>
      <c r="B14" s="21" t="s">
        <v>14</v>
      </c>
      <c r="C14" s="20" t="s">
        <v>15</v>
      </c>
      <c r="D14" s="20" t="s">
        <v>16</v>
      </c>
      <c r="E14" s="20" t="s">
        <v>17</v>
      </c>
      <c r="F14" s="21" t="s">
        <v>18</v>
      </c>
      <c r="G14" s="20" t="s">
        <v>19</v>
      </c>
      <c r="H14" s="301" t="s">
        <v>9</v>
      </c>
      <c r="I14" s="302"/>
      <c r="J14" s="26" t="s">
        <v>8</v>
      </c>
      <c r="K14" s="21" t="s">
        <v>20</v>
      </c>
    </row>
    <row r="15" spans="1:11" s="19" customFormat="1" ht="24.75" customHeight="1" x14ac:dyDescent="0.15">
      <c r="A15" s="296"/>
      <c r="B15" s="297" t="s">
        <v>21</v>
      </c>
      <c r="C15" s="297" t="s">
        <v>22</v>
      </c>
      <c r="D15" s="29" t="s">
        <v>167</v>
      </c>
      <c r="E15" s="28">
        <v>2</v>
      </c>
      <c r="F15" s="28" t="s">
        <v>168</v>
      </c>
      <c r="G15" s="28" t="s">
        <v>168</v>
      </c>
      <c r="H15" s="251" t="s">
        <v>100</v>
      </c>
      <c r="I15" s="252"/>
      <c r="J15" s="20" t="s">
        <v>271</v>
      </c>
      <c r="K15" s="20" t="s">
        <v>271</v>
      </c>
    </row>
    <row r="16" spans="1:11" s="19" customFormat="1" ht="24.75" customHeight="1" x14ac:dyDescent="0.15">
      <c r="A16" s="296"/>
      <c r="B16" s="298"/>
      <c r="C16" s="298"/>
      <c r="D16" s="29" t="s">
        <v>169</v>
      </c>
      <c r="E16" s="28">
        <v>2</v>
      </c>
      <c r="F16" s="28" t="s">
        <v>170</v>
      </c>
      <c r="G16" s="28" t="s">
        <v>170</v>
      </c>
      <c r="H16" s="253"/>
      <c r="I16" s="254"/>
      <c r="J16" s="20" t="s">
        <v>271</v>
      </c>
      <c r="K16" s="20" t="s">
        <v>271</v>
      </c>
    </row>
    <row r="17" spans="1:11" s="19" customFormat="1" ht="24.75" customHeight="1" x14ac:dyDescent="0.15">
      <c r="A17" s="296"/>
      <c r="B17" s="298"/>
      <c r="C17" s="298"/>
      <c r="D17" s="29" t="s">
        <v>171</v>
      </c>
      <c r="E17" s="28">
        <v>2</v>
      </c>
      <c r="F17" s="28" t="s">
        <v>24</v>
      </c>
      <c r="G17" s="28" t="s">
        <v>24</v>
      </c>
      <c r="H17" s="253"/>
      <c r="I17" s="254"/>
      <c r="J17" s="20" t="s">
        <v>271</v>
      </c>
      <c r="K17" s="20" t="s">
        <v>271</v>
      </c>
    </row>
    <row r="18" spans="1:11" s="19" customFormat="1" ht="24.75" customHeight="1" x14ac:dyDescent="0.15">
      <c r="A18" s="296"/>
      <c r="B18" s="298"/>
      <c r="C18" s="298"/>
      <c r="D18" s="29" t="s">
        <v>172</v>
      </c>
      <c r="E18" s="28">
        <v>3</v>
      </c>
      <c r="F18" s="28" t="s">
        <v>173</v>
      </c>
      <c r="G18" s="28" t="s">
        <v>173</v>
      </c>
      <c r="H18" s="253"/>
      <c r="I18" s="254"/>
      <c r="J18" s="20" t="s">
        <v>271</v>
      </c>
      <c r="K18" s="20" t="s">
        <v>271</v>
      </c>
    </row>
    <row r="19" spans="1:11" s="19" customFormat="1" ht="24.75" customHeight="1" x14ac:dyDescent="0.15">
      <c r="A19" s="296"/>
      <c r="B19" s="298"/>
      <c r="C19" s="298"/>
      <c r="D19" s="29" t="s">
        <v>174</v>
      </c>
      <c r="E19" s="28">
        <v>3</v>
      </c>
      <c r="F19" s="28" t="s">
        <v>28</v>
      </c>
      <c r="G19" s="28" t="s">
        <v>28</v>
      </c>
      <c r="H19" s="253"/>
      <c r="I19" s="254"/>
      <c r="J19" s="20" t="s">
        <v>271</v>
      </c>
      <c r="K19" s="20" t="s">
        <v>271</v>
      </c>
    </row>
    <row r="20" spans="1:11" s="19" customFormat="1" ht="24.75" customHeight="1" x14ac:dyDescent="0.15">
      <c r="A20" s="296"/>
      <c r="B20" s="298"/>
      <c r="C20" s="298"/>
      <c r="D20" s="29" t="s">
        <v>175</v>
      </c>
      <c r="E20" s="28">
        <v>3</v>
      </c>
      <c r="F20" s="28" t="s">
        <v>24</v>
      </c>
      <c r="G20" s="28" t="s">
        <v>24</v>
      </c>
      <c r="H20" s="253"/>
      <c r="I20" s="254"/>
      <c r="J20" s="20" t="s">
        <v>271</v>
      </c>
      <c r="K20" s="20" t="s">
        <v>271</v>
      </c>
    </row>
    <row r="21" spans="1:11" s="19" customFormat="1" ht="24.75" customHeight="1" x14ac:dyDescent="0.15">
      <c r="A21" s="296"/>
      <c r="B21" s="298"/>
      <c r="C21" s="297" t="s">
        <v>32</v>
      </c>
      <c r="D21" s="29" t="s">
        <v>176</v>
      </c>
      <c r="E21" s="30">
        <v>4</v>
      </c>
      <c r="F21" s="28" t="s">
        <v>63</v>
      </c>
      <c r="G21" s="28" t="s">
        <v>63</v>
      </c>
      <c r="H21" s="253"/>
      <c r="I21" s="254"/>
      <c r="J21" s="20" t="s">
        <v>271</v>
      </c>
      <c r="K21" s="20" t="s">
        <v>271</v>
      </c>
    </row>
    <row r="22" spans="1:11" s="19" customFormat="1" ht="24.75" customHeight="1" x14ac:dyDescent="0.15">
      <c r="A22" s="296"/>
      <c r="B22" s="298"/>
      <c r="C22" s="298"/>
      <c r="D22" s="29" t="s">
        <v>177</v>
      </c>
      <c r="E22" s="30">
        <v>4</v>
      </c>
      <c r="F22" s="28" t="s">
        <v>63</v>
      </c>
      <c r="G22" s="28" t="s">
        <v>63</v>
      </c>
      <c r="H22" s="253"/>
      <c r="I22" s="254"/>
      <c r="J22" s="20" t="s">
        <v>271</v>
      </c>
      <c r="K22" s="20" t="s">
        <v>271</v>
      </c>
    </row>
    <row r="23" spans="1:11" s="19" customFormat="1" ht="24.75" customHeight="1" x14ac:dyDescent="0.15">
      <c r="A23" s="296"/>
      <c r="B23" s="298"/>
      <c r="C23" s="298"/>
      <c r="D23" s="29" t="s">
        <v>178</v>
      </c>
      <c r="E23" s="30">
        <v>5</v>
      </c>
      <c r="F23" s="28" t="s">
        <v>63</v>
      </c>
      <c r="G23" s="28" t="s">
        <v>63</v>
      </c>
      <c r="H23" s="253"/>
      <c r="I23" s="254"/>
      <c r="J23" s="20" t="s">
        <v>271</v>
      </c>
      <c r="K23" s="20" t="s">
        <v>271</v>
      </c>
    </row>
    <row r="24" spans="1:11" s="19" customFormat="1" ht="24.75" customHeight="1" x14ac:dyDescent="0.15">
      <c r="A24" s="296"/>
      <c r="B24" s="298"/>
      <c r="C24" s="312" t="s">
        <v>306</v>
      </c>
      <c r="D24" s="76" t="s">
        <v>179</v>
      </c>
      <c r="E24" s="30">
        <v>4</v>
      </c>
      <c r="F24" s="80" t="s">
        <v>180</v>
      </c>
      <c r="G24" s="80" t="s">
        <v>180</v>
      </c>
      <c r="H24" s="253"/>
      <c r="I24" s="254"/>
      <c r="J24" s="20" t="s">
        <v>271</v>
      </c>
      <c r="K24" s="20" t="s">
        <v>271</v>
      </c>
    </row>
    <row r="25" spans="1:11" s="19" customFormat="1" ht="24.75" customHeight="1" x14ac:dyDescent="0.15">
      <c r="A25" s="296"/>
      <c r="B25" s="298"/>
      <c r="C25" s="312"/>
      <c r="D25" s="76" t="s">
        <v>181</v>
      </c>
      <c r="E25" s="80">
        <v>4</v>
      </c>
      <c r="F25" s="80" t="s">
        <v>180</v>
      </c>
      <c r="G25" s="80" t="s">
        <v>180</v>
      </c>
      <c r="H25" s="253"/>
      <c r="I25" s="254"/>
      <c r="J25" s="20" t="s">
        <v>271</v>
      </c>
      <c r="K25" s="20" t="s">
        <v>271</v>
      </c>
    </row>
    <row r="26" spans="1:11" s="19" customFormat="1" ht="24.75" customHeight="1" x14ac:dyDescent="0.15">
      <c r="A26" s="296"/>
      <c r="B26" s="298"/>
      <c r="C26" s="312"/>
      <c r="D26" s="76" t="s">
        <v>182</v>
      </c>
      <c r="E26" s="20">
        <v>4</v>
      </c>
      <c r="F26" s="80" t="s">
        <v>180</v>
      </c>
      <c r="G26" s="80" t="s">
        <v>180</v>
      </c>
      <c r="H26" s="253"/>
      <c r="I26" s="254"/>
      <c r="J26" s="20" t="s">
        <v>271</v>
      </c>
      <c r="K26" s="20" t="s">
        <v>271</v>
      </c>
    </row>
    <row r="27" spans="1:11" s="19" customFormat="1" ht="23.25" customHeight="1" x14ac:dyDescent="0.15">
      <c r="A27" s="296"/>
      <c r="B27" s="298"/>
      <c r="C27" s="297" t="s">
        <v>42</v>
      </c>
      <c r="D27" s="29" t="s">
        <v>183</v>
      </c>
      <c r="E27" s="20">
        <v>3</v>
      </c>
      <c r="F27" s="53" t="s">
        <v>184</v>
      </c>
      <c r="G27" s="53" t="s">
        <v>184</v>
      </c>
      <c r="H27" s="251" t="s">
        <v>126</v>
      </c>
      <c r="I27" s="252"/>
      <c r="J27" s="20" t="s">
        <v>271</v>
      </c>
      <c r="K27" s="20" t="s">
        <v>271</v>
      </c>
    </row>
    <row r="28" spans="1:11" s="19" customFormat="1" ht="23.25" customHeight="1" x14ac:dyDescent="0.15">
      <c r="A28" s="296"/>
      <c r="B28" s="298"/>
      <c r="C28" s="298"/>
      <c r="D28" s="29" t="s">
        <v>185</v>
      </c>
      <c r="E28" s="20">
        <v>3</v>
      </c>
      <c r="F28" s="53" t="s">
        <v>186</v>
      </c>
      <c r="G28" s="53" t="s">
        <v>186</v>
      </c>
      <c r="H28" s="253"/>
      <c r="I28" s="254"/>
      <c r="J28" s="20" t="s">
        <v>271</v>
      </c>
      <c r="K28" s="20" t="s">
        <v>271</v>
      </c>
    </row>
    <row r="29" spans="1:11" s="19" customFormat="1" ht="23.25" customHeight="1" x14ac:dyDescent="0.15">
      <c r="A29" s="296"/>
      <c r="B29" s="298"/>
      <c r="C29" s="298"/>
      <c r="D29" s="29" t="s">
        <v>43</v>
      </c>
      <c r="E29" s="20">
        <v>4</v>
      </c>
      <c r="F29" s="53" t="s">
        <v>44</v>
      </c>
      <c r="G29" s="53" t="s">
        <v>44</v>
      </c>
      <c r="H29" s="253"/>
      <c r="I29" s="254"/>
      <c r="J29" s="20" t="s">
        <v>271</v>
      </c>
      <c r="K29" s="20" t="s">
        <v>271</v>
      </c>
    </row>
    <row r="30" spans="1:11" s="19" customFormat="1" ht="72.75" customHeight="1" x14ac:dyDescent="0.15">
      <c r="A30" s="296"/>
      <c r="B30" s="297" t="s">
        <v>45</v>
      </c>
      <c r="C30" s="297" t="s">
        <v>317</v>
      </c>
      <c r="D30" s="76" t="s">
        <v>110</v>
      </c>
      <c r="E30" s="112">
        <f>15+5</f>
        <v>20</v>
      </c>
      <c r="F30" s="28" t="s">
        <v>187</v>
      </c>
      <c r="G30" s="28" t="s">
        <v>165</v>
      </c>
      <c r="H30" s="251" t="s">
        <v>49</v>
      </c>
      <c r="I30" s="252"/>
      <c r="J30" s="20" t="s">
        <v>271</v>
      </c>
      <c r="K30" s="20" t="s">
        <v>271</v>
      </c>
    </row>
    <row r="31" spans="1:11" s="19" customFormat="1" ht="72.75" customHeight="1" x14ac:dyDescent="0.15">
      <c r="A31" s="296"/>
      <c r="B31" s="298"/>
      <c r="C31" s="298"/>
      <c r="D31" s="76" t="s">
        <v>54</v>
      </c>
      <c r="E31" s="112">
        <f>15+5</f>
        <v>20</v>
      </c>
      <c r="F31" s="28" t="s">
        <v>188</v>
      </c>
      <c r="G31" s="28" t="s">
        <v>165</v>
      </c>
      <c r="H31" s="253"/>
      <c r="I31" s="254"/>
      <c r="J31" s="20" t="s">
        <v>271</v>
      </c>
      <c r="K31" s="20" t="s">
        <v>271</v>
      </c>
    </row>
    <row r="32" spans="1:11" s="19" customFormat="1" ht="24" customHeight="1" x14ac:dyDescent="0.15">
      <c r="A32" s="228" t="s">
        <v>57</v>
      </c>
      <c r="B32" s="228"/>
      <c r="C32" s="228"/>
      <c r="D32" s="228"/>
      <c r="E32" s="228"/>
      <c r="F32" s="228"/>
      <c r="G32" s="228"/>
      <c r="H32" s="228"/>
      <c r="I32" s="228"/>
      <c r="J32" s="26" t="e">
        <f>J8+SUM(J15:J31)</f>
        <v>#DIV/0!</v>
      </c>
      <c r="K32" s="88"/>
    </row>
    <row r="33" spans="1:11" s="31" customFormat="1" x14ac:dyDescent="0.15">
      <c r="A33" s="294" t="s">
        <v>273</v>
      </c>
      <c r="B33" s="294"/>
      <c r="C33" s="294"/>
      <c r="D33" s="294"/>
      <c r="E33" s="294"/>
      <c r="F33" s="294"/>
      <c r="G33" s="294"/>
      <c r="H33" s="294"/>
      <c r="I33" s="294"/>
      <c r="J33" s="294"/>
      <c r="K33" s="294"/>
    </row>
    <row r="34" spans="1:11" s="19" customFormat="1" x14ac:dyDescent="0.15">
      <c r="A34" s="273" t="s">
        <v>58</v>
      </c>
      <c r="B34" s="273"/>
      <c r="C34" s="273"/>
      <c r="D34" s="273"/>
      <c r="E34" s="273"/>
      <c r="F34" s="273"/>
      <c r="G34" s="273"/>
      <c r="H34" s="273"/>
      <c r="I34" s="273"/>
      <c r="J34" s="273"/>
      <c r="K34" s="273"/>
    </row>
    <row r="35" spans="1:11" s="19" customFormat="1" x14ac:dyDescent="0.15">
      <c r="A35" s="273" t="s">
        <v>274</v>
      </c>
      <c r="B35" s="273"/>
      <c r="C35" s="273"/>
      <c r="D35" s="273"/>
      <c r="E35" s="273"/>
      <c r="F35" s="273"/>
      <c r="G35" s="273"/>
      <c r="H35" s="273"/>
      <c r="I35" s="273"/>
      <c r="J35" s="273"/>
      <c r="K35" s="273"/>
    </row>
    <row r="36" spans="1:11" s="19" customFormat="1" x14ac:dyDescent="0.15">
      <c r="A36" s="294" t="s">
        <v>59</v>
      </c>
      <c r="B36" s="294"/>
      <c r="C36" s="294"/>
      <c r="D36" s="294"/>
      <c r="E36" s="294"/>
      <c r="F36" s="294"/>
      <c r="G36" s="294"/>
      <c r="H36" s="294"/>
      <c r="I36" s="294"/>
      <c r="J36" s="294"/>
      <c r="K36" s="294"/>
    </row>
    <row r="37" spans="1:11" x14ac:dyDescent="0.15">
      <c r="A37" s="169" t="s">
        <v>312</v>
      </c>
      <c r="B37" s="169"/>
      <c r="C37" s="169"/>
      <c r="D37" s="169"/>
      <c r="E37" s="169"/>
      <c r="F37" s="169"/>
      <c r="G37" s="169"/>
      <c r="H37" s="169"/>
      <c r="I37" s="169"/>
      <c r="J37" s="169"/>
      <c r="K37" s="169"/>
    </row>
  </sheetData>
  <mergeCells count="34">
    <mergeCell ref="A37:K37"/>
    <mergeCell ref="A36:K36"/>
    <mergeCell ref="A14:A31"/>
    <mergeCell ref="B15:B29"/>
    <mergeCell ref="B30:B31"/>
    <mergeCell ref="C15:C20"/>
    <mergeCell ref="C21:C23"/>
    <mergeCell ref="C24:C26"/>
    <mergeCell ref="C27:C29"/>
    <mergeCell ref="C30:C31"/>
    <mergeCell ref="H27:I29"/>
    <mergeCell ref="H30:I31"/>
    <mergeCell ref="H15:I26"/>
    <mergeCell ref="H14:I14"/>
    <mergeCell ref="A32:I32"/>
    <mergeCell ref="A33:K33"/>
    <mergeCell ref="A34:K34"/>
    <mergeCell ref="A35:K35"/>
    <mergeCell ref="B12:F12"/>
    <mergeCell ref="G12:K12"/>
    <mergeCell ref="K8:K11"/>
    <mergeCell ref="A7:C11"/>
    <mergeCell ref="A12:A13"/>
    <mergeCell ref="B13:F13"/>
    <mergeCell ref="G13:K13"/>
    <mergeCell ref="A6:C6"/>
    <mergeCell ref="D6:F6"/>
    <mergeCell ref="G6:H6"/>
    <mergeCell ref="I6:K6"/>
    <mergeCell ref="A1:K1"/>
    <mergeCell ref="A2:K2"/>
    <mergeCell ref="A3:K3"/>
    <mergeCell ref="A5:C5"/>
    <mergeCell ref="D5:K5"/>
  </mergeCells>
  <phoneticPr fontId="11" type="noConversion"/>
  <printOptions horizontalCentered="1" verticalCentered="1"/>
  <pageMargins left="0.35433070866141736" right="0.35433070866141736" top="0.19685039370078741" bottom="0.19685039370078741" header="0.51181102362204722" footer="0.51181102362204722"/>
  <pageSetup paperSize="9" scale="8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opLeftCell="A26" workbookViewId="0">
      <selection activeCell="E28" sqref="E28:E30"/>
    </sheetView>
  </sheetViews>
  <sheetFormatPr defaultColWidth="9" defaultRowHeight="13.5" x14ac:dyDescent="0.15"/>
  <cols>
    <col min="1" max="1" width="4.375" style="9" customWidth="1"/>
    <col min="2" max="3" width="8.5" style="9" customWidth="1"/>
    <col min="4" max="4" width="21.375" style="9" bestFit="1" customWidth="1"/>
    <col min="5" max="5" width="16.25" style="12" bestFit="1" customWidth="1"/>
    <col min="6" max="6" width="15.25" style="12" bestFit="1" customWidth="1"/>
    <col min="7" max="7" width="16.25" style="12" bestFit="1" customWidth="1"/>
    <col min="8" max="8" width="9.125" style="9" bestFit="1" customWidth="1"/>
    <col min="9" max="9" width="8.5" style="9" bestFit="1" customWidth="1"/>
    <col min="10" max="10" width="8.5" style="13" bestFit="1" customWidth="1"/>
    <col min="11" max="11" width="12.5" style="9" customWidth="1"/>
    <col min="12" max="16384" width="9" style="9"/>
  </cols>
  <sheetData>
    <row r="1" spans="1:11" ht="20.25" x14ac:dyDescent="0.15">
      <c r="A1" s="313" t="s">
        <v>290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1" s="10" customFormat="1" ht="22.5" x14ac:dyDescent="0.15">
      <c r="A2" s="314" t="s">
        <v>0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</row>
    <row r="3" spans="1:11" s="11" customFormat="1" ht="18.75" x14ac:dyDescent="0.15">
      <c r="A3" s="235" t="s">
        <v>303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s="11" customFormat="1" ht="9" customHeight="1" x14ac:dyDescent="0.15">
      <c r="A4" s="14"/>
      <c r="B4" s="14"/>
      <c r="C4" s="14"/>
      <c r="D4" s="14"/>
      <c r="E4" s="15"/>
      <c r="F4" s="15"/>
      <c r="G4" s="15"/>
      <c r="H4" s="14"/>
      <c r="I4" s="14"/>
      <c r="J4" s="16"/>
      <c r="K4" s="14"/>
    </row>
    <row r="5" spans="1:11" s="57" customFormat="1" ht="20.25" customHeight="1" x14ac:dyDescent="0.15">
      <c r="A5" s="264" t="s">
        <v>1</v>
      </c>
      <c r="B5" s="265"/>
      <c r="C5" s="266"/>
      <c r="D5" s="264" t="s">
        <v>189</v>
      </c>
      <c r="E5" s="265"/>
      <c r="F5" s="265"/>
      <c r="G5" s="265"/>
      <c r="H5" s="265"/>
      <c r="I5" s="265"/>
      <c r="J5" s="265"/>
      <c r="K5" s="266"/>
    </row>
    <row r="6" spans="1:11" s="57" customFormat="1" ht="20.25" customHeight="1" x14ac:dyDescent="0.15">
      <c r="A6" s="264" t="s">
        <v>3</v>
      </c>
      <c r="B6" s="265"/>
      <c r="C6" s="266"/>
      <c r="D6" s="267" t="s">
        <v>4</v>
      </c>
      <c r="E6" s="268"/>
      <c r="F6" s="269"/>
      <c r="G6" s="264" t="s">
        <v>5</v>
      </c>
      <c r="H6" s="266"/>
      <c r="I6" s="264"/>
      <c r="J6" s="265"/>
      <c r="K6" s="266"/>
    </row>
    <row r="7" spans="1:11" s="57" customFormat="1" ht="30" customHeight="1" x14ac:dyDescent="0.15">
      <c r="A7" s="277" t="s">
        <v>6</v>
      </c>
      <c r="B7" s="278"/>
      <c r="C7" s="279"/>
      <c r="D7" s="96"/>
      <c r="E7" s="23" t="s">
        <v>7</v>
      </c>
      <c r="F7" s="23" t="s">
        <v>308</v>
      </c>
      <c r="G7" s="23" t="s">
        <v>314</v>
      </c>
      <c r="H7" s="23" t="s">
        <v>297</v>
      </c>
      <c r="I7" s="110" t="s">
        <v>316</v>
      </c>
      <c r="J7" s="23" t="s">
        <v>8</v>
      </c>
      <c r="K7" s="58" t="s">
        <v>9</v>
      </c>
    </row>
    <row r="8" spans="1:11" s="57" customFormat="1" ht="20.25" customHeight="1" x14ac:dyDescent="0.15">
      <c r="A8" s="280"/>
      <c r="B8" s="281"/>
      <c r="C8" s="282"/>
      <c r="D8" s="96" t="s">
        <v>307</v>
      </c>
      <c r="E8" s="98"/>
      <c r="F8" s="59"/>
      <c r="G8" s="59"/>
      <c r="H8" s="58">
        <v>10</v>
      </c>
      <c r="I8" s="25" t="e">
        <f>+G8/F8</f>
        <v>#DIV/0!</v>
      </c>
      <c r="J8" s="23" t="e">
        <f>IF(H8*I8&lt;10,H8*I8,10)</f>
        <v>#DIV/0!</v>
      </c>
      <c r="K8" s="274" t="s">
        <v>10</v>
      </c>
    </row>
    <row r="9" spans="1:11" s="57" customFormat="1" ht="20.25" customHeight="1" x14ac:dyDescent="0.15">
      <c r="A9" s="280"/>
      <c r="B9" s="281"/>
      <c r="C9" s="282"/>
      <c r="D9" s="108" t="s">
        <v>301</v>
      </c>
      <c r="E9" s="100"/>
      <c r="F9" s="59"/>
      <c r="G9" s="59"/>
      <c r="H9" s="58"/>
      <c r="I9" s="25"/>
      <c r="J9" s="23"/>
      <c r="K9" s="275"/>
    </row>
    <row r="10" spans="1:11" s="57" customFormat="1" ht="20.25" customHeight="1" x14ac:dyDescent="0.15">
      <c r="A10" s="280"/>
      <c r="B10" s="281"/>
      <c r="C10" s="282"/>
      <c r="D10" s="108" t="s">
        <v>302</v>
      </c>
      <c r="E10" s="101"/>
      <c r="F10" s="58"/>
      <c r="G10" s="58"/>
      <c r="H10" s="58"/>
      <c r="I10" s="58"/>
      <c r="J10" s="23"/>
      <c r="K10" s="275"/>
    </row>
    <row r="11" spans="1:11" s="57" customFormat="1" ht="20.25" customHeight="1" x14ac:dyDescent="0.15">
      <c r="A11" s="283"/>
      <c r="B11" s="284"/>
      <c r="C11" s="285"/>
      <c r="D11" s="108" t="s">
        <v>11</v>
      </c>
      <c r="E11" s="102"/>
      <c r="F11" s="58"/>
      <c r="G11" s="58"/>
      <c r="H11" s="58"/>
      <c r="I11" s="58"/>
      <c r="J11" s="23"/>
      <c r="K11" s="276"/>
    </row>
    <row r="12" spans="1:11" s="57" customFormat="1" ht="27" customHeight="1" x14ac:dyDescent="0.15">
      <c r="A12" s="286" t="s">
        <v>12</v>
      </c>
      <c r="B12" s="236" t="s">
        <v>305</v>
      </c>
      <c r="C12" s="237"/>
      <c r="D12" s="237"/>
      <c r="E12" s="237"/>
      <c r="F12" s="238"/>
      <c r="G12" s="149" t="s">
        <v>304</v>
      </c>
      <c r="H12" s="152"/>
      <c r="I12" s="152"/>
      <c r="J12" s="152"/>
      <c r="K12" s="153"/>
    </row>
    <row r="13" spans="1:11" s="57" customFormat="1" ht="63" customHeight="1" x14ac:dyDescent="0.15">
      <c r="A13" s="287"/>
      <c r="B13" s="288"/>
      <c r="C13" s="289"/>
      <c r="D13" s="289"/>
      <c r="E13" s="289"/>
      <c r="F13" s="290"/>
      <c r="G13" s="291"/>
      <c r="H13" s="292"/>
      <c r="I13" s="292"/>
      <c r="J13" s="292"/>
      <c r="K13" s="293"/>
    </row>
    <row r="14" spans="1:11" s="57" customFormat="1" ht="25.5" customHeight="1" x14ac:dyDescent="0.15">
      <c r="A14" s="286" t="s">
        <v>13</v>
      </c>
      <c r="B14" s="22" t="s">
        <v>14</v>
      </c>
      <c r="C14" s="58" t="s">
        <v>15</v>
      </c>
      <c r="D14" s="58" t="s">
        <v>16</v>
      </c>
      <c r="E14" s="58" t="s">
        <v>17</v>
      </c>
      <c r="F14" s="22" t="s">
        <v>18</v>
      </c>
      <c r="G14" s="58" t="s">
        <v>19</v>
      </c>
      <c r="H14" s="322" t="s">
        <v>9</v>
      </c>
      <c r="I14" s="323"/>
      <c r="J14" s="23" t="s">
        <v>8</v>
      </c>
      <c r="K14" s="22" t="s">
        <v>20</v>
      </c>
    </row>
    <row r="15" spans="1:11" s="57" customFormat="1" ht="22.5" customHeight="1" x14ac:dyDescent="0.15">
      <c r="A15" s="318"/>
      <c r="B15" s="319" t="s">
        <v>21</v>
      </c>
      <c r="C15" s="319" t="s">
        <v>22</v>
      </c>
      <c r="D15" s="74" t="s">
        <v>190</v>
      </c>
      <c r="E15" s="28">
        <v>3</v>
      </c>
      <c r="F15" s="75" t="s">
        <v>191</v>
      </c>
      <c r="G15" s="75" t="s">
        <v>191</v>
      </c>
      <c r="H15" s="277" t="s">
        <v>294</v>
      </c>
      <c r="I15" s="279"/>
      <c r="J15" s="20" t="s">
        <v>271</v>
      </c>
      <c r="K15" s="20" t="s">
        <v>271</v>
      </c>
    </row>
    <row r="16" spans="1:11" s="57" customFormat="1" ht="22.5" customHeight="1" x14ac:dyDescent="0.15">
      <c r="A16" s="318"/>
      <c r="B16" s="320"/>
      <c r="C16" s="320"/>
      <c r="D16" s="74" t="s">
        <v>192</v>
      </c>
      <c r="E16" s="28">
        <v>3</v>
      </c>
      <c r="F16" s="75" t="s">
        <v>24</v>
      </c>
      <c r="G16" s="75" t="s">
        <v>24</v>
      </c>
      <c r="H16" s="280"/>
      <c r="I16" s="282"/>
      <c r="J16" s="20" t="s">
        <v>271</v>
      </c>
      <c r="K16" s="20" t="s">
        <v>271</v>
      </c>
    </row>
    <row r="17" spans="1:11" s="57" customFormat="1" ht="22.5" customHeight="1" x14ac:dyDescent="0.15">
      <c r="A17" s="318"/>
      <c r="B17" s="320"/>
      <c r="C17" s="320"/>
      <c r="D17" s="76" t="s">
        <v>193</v>
      </c>
      <c r="E17" s="28">
        <v>3</v>
      </c>
      <c r="F17" s="75" t="s">
        <v>60</v>
      </c>
      <c r="G17" s="75" t="s">
        <v>60</v>
      </c>
      <c r="H17" s="280"/>
      <c r="I17" s="282"/>
      <c r="J17" s="20" t="s">
        <v>271</v>
      </c>
      <c r="K17" s="20" t="s">
        <v>271</v>
      </c>
    </row>
    <row r="18" spans="1:11" s="57" customFormat="1" ht="22.5" customHeight="1" x14ac:dyDescent="0.15">
      <c r="A18" s="318"/>
      <c r="B18" s="320"/>
      <c r="C18" s="320"/>
      <c r="D18" s="76" t="s">
        <v>194</v>
      </c>
      <c r="E18" s="28">
        <v>3</v>
      </c>
      <c r="F18" s="75" t="s">
        <v>60</v>
      </c>
      <c r="G18" s="75" t="s">
        <v>60</v>
      </c>
      <c r="H18" s="280"/>
      <c r="I18" s="282"/>
      <c r="J18" s="20" t="s">
        <v>271</v>
      </c>
      <c r="K18" s="20" t="s">
        <v>271</v>
      </c>
    </row>
    <row r="19" spans="1:11" s="57" customFormat="1" ht="22.5" customHeight="1" x14ac:dyDescent="0.15">
      <c r="A19" s="318"/>
      <c r="B19" s="320"/>
      <c r="C19" s="320"/>
      <c r="D19" s="76" t="s">
        <v>195</v>
      </c>
      <c r="E19" s="28">
        <v>3</v>
      </c>
      <c r="F19" s="75" t="s">
        <v>196</v>
      </c>
      <c r="G19" s="75" t="s">
        <v>196</v>
      </c>
      <c r="H19" s="280"/>
      <c r="I19" s="282"/>
      <c r="J19" s="20" t="s">
        <v>271</v>
      </c>
      <c r="K19" s="20" t="s">
        <v>271</v>
      </c>
    </row>
    <row r="20" spans="1:11" s="57" customFormat="1" ht="22.5" customHeight="1" x14ac:dyDescent="0.15">
      <c r="A20" s="318"/>
      <c r="B20" s="320"/>
      <c r="C20" s="319" t="s">
        <v>32</v>
      </c>
      <c r="D20" s="74" t="s">
        <v>197</v>
      </c>
      <c r="E20" s="28">
        <v>3</v>
      </c>
      <c r="F20" s="75" t="s">
        <v>34</v>
      </c>
      <c r="G20" s="75" t="s">
        <v>34</v>
      </c>
      <c r="H20" s="280"/>
      <c r="I20" s="282"/>
      <c r="J20" s="20" t="s">
        <v>271</v>
      </c>
      <c r="K20" s="20" t="s">
        <v>271</v>
      </c>
    </row>
    <row r="21" spans="1:11" s="57" customFormat="1" ht="22.5" customHeight="1" x14ac:dyDescent="0.15">
      <c r="A21" s="318"/>
      <c r="B21" s="320"/>
      <c r="C21" s="320"/>
      <c r="D21" s="76" t="s">
        <v>198</v>
      </c>
      <c r="E21" s="28">
        <v>3</v>
      </c>
      <c r="F21" s="75" t="s">
        <v>26</v>
      </c>
      <c r="G21" s="75" t="s">
        <v>26</v>
      </c>
      <c r="H21" s="280"/>
      <c r="I21" s="282"/>
      <c r="J21" s="20" t="s">
        <v>271</v>
      </c>
      <c r="K21" s="20" t="s">
        <v>271</v>
      </c>
    </row>
    <row r="22" spans="1:11" s="57" customFormat="1" ht="22.5" customHeight="1" x14ac:dyDescent="0.15">
      <c r="A22" s="318"/>
      <c r="B22" s="320"/>
      <c r="C22" s="320"/>
      <c r="D22" s="74" t="s">
        <v>199</v>
      </c>
      <c r="E22" s="28">
        <v>3</v>
      </c>
      <c r="F22" s="75" t="s">
        <v>24</v>
      </c>
      <c r="G22" s="75" t="s">
        <v>24</v>
      </c>
      <c r="H22" s="280"/>
      <c r="I22" s="282"/>
      <c r="J22" s="20" t="s">
        <v>271</v>
      </c>
      <c r="K22" s="20" t="s">
        <v>271</v>
      </c>
    </row>
    <row r="23" spans="1:11" s="57" customFormat="1" ht="22.5" customHeight="1" x14ac:dyDescent="0.15">
      <c r="A23" s="318"/>
      <c r="B23" s="320"/>
      <c r="C23" s="321"/>
      <c r="D23" s="74" t="s">
        <v>200</v>
      </c>
      <c r="E23" s="28">
        <v>4</v>
      </c>
      <c r="F23" s="75" t="s">
        <v>34</v>
      </c>
      <c r="G23" s="75" t="s">
        <v>34</v>
      </c>
      <c r="H23" s="280"/>
      <c r="I23" s="282"/>
      <c r="J23" s="20" t="s">
        <v>271</v>
      </c>
      <c r="K23" s="20" t="s">
        <v>271</v>
      </c>
    </row>
    <row r="24" spans="1:11" s="57" customFormat="1" ht="22.5" customHeight="1" x14ac:dyDescent="0.15">
      <c r="A24" s="318"/>
      <c r="B24" s="320"/>
      <c r="C24" s="319" t="s">
        <v>306</v>
      </c>
      <c r="D24" s="77" t="s">
        <v>201</v>
      </c>
      <c r="E24" s="28">
        <v>4</v>
      </c>
      <c r="F24" s="75" t="s">
        <v>202</v>
      </c>
      <c r="G24" s="75" t="s">
        <v>202</v>
      </c>
      <c r="H24" s="280"/>
      <c r="I24" s="282"/>
      <c r="J24" s="20" t="s">
        <v>271</v>
      </c>
      <c r="K24" s="20" t="s">
        <v>271</v>
      </c>
    </row>
    <row r="25" spans="1:11" s="57" customFormat="1" ht="34.5" customHeight="1" x14ac:dyDescent="0.15">
      <c r="A25" s="318"/>
      <c r="B25" s="320"/>
      <c r="C25" s="320"/>
      <c r="D25" s="76" t="s">
        <v>203</v>
      </c>
      <c r="E25" s="58">
        <v>4</v>
      </c>
      <c r="F25" s="22" t="s">
        <v>204</v>
      </c>
      <c r="G25" s="22" t="s">
        <v>204</v>
      </c>
      <c r="H25" s="280"/>
      <c r="I25" s="282"/>
      <c r="J25" s="20" t="s">
        <v>271</v>
      </c>
      <c r="K25" s="20" t="s">
        <v>271</v>
      </c>
    </row>
    <row r="26" spans="1:11" s="57" customFormat="1" ht="34.5" customHeight="1" x14ac:dyDescent="0.15">
      <c r="A26" s="318"/>
      <c r="B26" s="320"/>
      <c r="C26" s="320"/>
      <c r="D26" s="76" t="s">
        <v>205</v>
      </c>
      <c r="E26" s="58">
        <v>4</v>
      </c>
      <c r="F26" s="22" t="s">
        <v>206</v>
      </c>
      <c r="G26" s="22" t="s">
        <v>206</v>
      </c>
      <c r="H26" s="283"/>
      <c r="I26" s="285"/>
      <c r="J26" s="20" t="s">
        <v>271</v>
      </c>
      <c r="K26" s="20" t="s">
        <v>271</v>
      </c>
    </row>
    <row r="27" spans="1:11" s="57" customFormat="1" ht="54" customHeight="1" x14ac:dyDescent="0.15">
      <c r="A27" s="318"/>
      <c r="B27" s="320"/>
      <c r="C27" s="78" t="s">
        <v>42</v>
      </c>
      <c r="D27" s="73" t="s">
        <v>43</v>
      </c>
      <c r="E27" s="58">
        <v>10</v>
      </c>
      <c r="F27" s="79" t="s">
        <v>44</v>
      </c>
      <c r="G27" s="79" t="s">
        <v>44</v>
      </c>
      <c r="H27" s="277" t="s">
        <v>295</v>
      </c>
      <c r="I27" s="279"/>
      <c r="J27" s="20" t="s">
        <v>271</v>
      </c>
      <c r="K27" s="20" t="s">
        <v>271</v>
      </c>
    </row>
    <row r="28" spans="1:11" s="57" customFormat="1" ht="88.5" customHeight="1" x14ac:dyDescent="0.15">
      <c r="A28" s="318"/>
      <c r="B28" s="319" t="s">
        <v>45</v>
      </c>
      <c r="C28" s="319" t="s">
        <v>317</v>
      </c>
      <c r="D28" s="64" t="s">
        <v>67</v>
      </c>
      <c r="E28" s="113">
        <f>10+3</f>
        <v>13</v>
      </c>
      <c r="F28" s="28" t="s">
        <v>207</v>
      </c>
      <c r="G28" s="58" t="s">
        <v>48</v>
      </c>
      <c r="H28" s="277" t="s">
        <v>49</v>
      </c>
      <c r="I28" s="279"/>
      <c r="J28" s="20" t="s">
        <v>271</v>
      </c>
      <c r="K28" s="20" t="s">
        <v>271</v>
      </c>
    </row>
    <row r="29" spans="1:11" s="57" customFormat="1" ht="93" customHeight="1" x14ac:dyDescent="0.15">
      <c r="A29" s="318"/>
      <c r="B29" s="320"/>
      <c r="C29" s="320"/>
      <c r="D29" s="64" t="s">
        <v>69</v>
      </c>
      <c r="E29" s="113">
        <f>10+2</f>
        <v>12</v>
      </c>
      <c r="F29" s="28" t="s">
        <v>208</v>
      </c>
      <c r="G29" s="58" t="s">
        <v>48</v>
      </c>
      <c r="H29" s="280"/>
      <c r="I29" s="282"/>
      <c r="J29" s="20" t="s">
        <v>271</v>
      </c>
      <c r="K29" s="20" t="s">
        <v>271</v>
      </c>
    </row>
    <row r="30" spans="1:11" s="57" customFormat="1" ht="90" customHeight="1" x14ac:dyDescent="0.15">
      <c r="A30" s="318"/>
      <c r="B30" s="320"/>
      <c r="C30" s="321"/>
      <c r="D30" s="64" t="s">
        <v>54</v>
      </c>
      <c r="E30" s="58">
        <f>10+5</f>
        <v>15</v>
      </c>
      <c r="F30" s="28" t="s">
        <v>209</v>
      </c>
      <c r="G30" s="58" t="s">
        <v>48</v>
      </c>
      <c r="H30" s="280"/>
      <c r="I30" s="282"/>
      <c r="J30" s="20" t="s">
        <v>271</v>
      </c>
      <c r="K30" s="20" t="s">
        <v>271</v>
      </c>
    </row>
    <row r="31" spans="1:11" s="57" customFormat="1" ht="24.75" customHeight="1" x14ac:dyDescent="0.15">
      <c r="A31" s="324" t="s">
        <v>57</v>
      </c>
      <c r="B31" s="324"/>
      <c r="C31" s="324"/>
      <c r="D31" s="324"/>
      <c r="E31" s="324"/>
      <c r="F31" s="324"/>
      <c r="G31" s="324"/>
      <c r="H31" s="324"/>
      <c r="I31" s="324"/>
      <c r="J31" s="23" t="e">
        <f>J8+SUM(J15:J30)</f>
        <v>#DIV/0!</v>
      </c>
      <c r="K31" s="89"/>
    </row>
    <row r="32" spans="1:11" s="70" customFormat="1" x14ac:dyDescent="0.15">
      <c r="A32" s="317" t="s">
        <v>273</v>
      </c>
      <c r="B32" s="317"/>
      <c r="C32" s="317"/>
      <c r="D32" s="317"/>
      <c r="E32" s="317"/>
      <c r="F32" s="317"/>
      <c r="G32" s="317"/>
      <c r="H32" s="317"/>
      <c r="I32" s="317"/>
      <c r="J32" s="317"/>
      <c r="K32" s="317"/>
    </row>
    <row r="33" spans="1:11" s="57" customFormat="1" x14ac:dyDescent="0.15">
      <c r="A33" s="316" t="s">
        <v>58</v>
      </c>
      <c r="B33" s="316"/>
      <c r="C33" s="316"/>
      <c r="D33" s="316"/>
      <c r="E33" s="316"/>
      <c r="F33" s="316"/>
      <c r="G33" s="316"/>
      <c r="H33" s="316"/>
      <c r="I33" s="316"/>
      <c r="J33" s="316"/>
      <c r="K33" s="316"/>
    </row>
    <row r="34" spans="1:11" s="57" customFormat="1" x14ac:dyDescent="0.15">
      <c r="A34" s="316" t="s">
        <v>274</v>
      </c>
      <c r="B34" s="316"/>
      <c r="C34" s="316"/>
      <c r="D34" s="316"/>
      <c r="E34" s="316"/>
      <c r="F34" s="316"/>
      <c r="G34" s="316"/>
      <c r="H34" s="316"/>
      <c r="I34" s="316"/>
      <c r="J34" s="316"/>
      <c r="K34" s="316"/>
    </row>
    <row r="35" spans="1:11" s="57" customFormat="1" x14ac:dyDescent="0.15">
      <c r="A35" s="317" t="s">
        <v>59</v>
      </c>
      <c r="B35" s="317"/>
      <c r="C35" s="317"/>
      <c r="D35" s="317"/>
      <c r="E35" s="317"/>
      <c r="F35" s="317"/>
      <c r="G35" s="317"/>
      <c r="H35" s="317"/>
      <c r="I35" s="317"/>
      <c r="J35" s="317"/>
      <c r="K35" s="317"/>
    </row>
    <row r="36" spans="1:11" x14ac:dyDescent="0.15">
      <c r="A36" s="169" t="s">
        <v>312</v>
      </c>
      <c r="B36" s="169"/>
      <c r="C36" s="169"/>
      <c r="D36" s="169"/>
      <c r="E36" s="169"/>
      <c r="F36" s="169"/>
      <c r="G36" s="169"/>
      <c r="H36" s="169"/>
      <c r="I36" s="169"/>
      <c r="J36" s="169"/>
      <c r="K36" s="169"/>
    </row>
  </sheetData>
  <mergeCells count="33">
    <mergeCell ref="A36:K36"/>
    <mergeCell ref="A34:K34"/>
    <mergeCell ref="A35:K35"/>
    <mergeCell ref="A14:A30"/>
    <mergeCell ref="B15:B27"/>
    <mergeCell ref="B28:B30"/>
    <mergeCell ref="C15:C19"/>
    <mergeCell ref="C20:C23"/>
    <mergeCell ref="C24:C26"/>
    <mergeCell ref="C28:C30"/>
    <mergeCell ref="H15:I26"/>
    <mergeCell ref="H28:I30"/>
    <mergeCell ref="H14:I14"/>
    <mergeCell ref="H27:I27"/>
    <mergeCell ref="A31:I31"/>
    <mergeCell ref="A32:K32"/>
    <mergeCell ref="A33:K33"/>
    <mergeCell ref="B12:F12"/>
    <mergeCell ref="G12:K12"/>
    <mergeCell ref="K8:K11"/>
    <mergeCell ref="A7:C11"/>
    <mergeCell ref="A12:A13"/>
    <mergeCell ref="B13:F13"/>
    <mergeCell ref="G13:K13"/>
    <mergeCell ref="A6:C6"/>
    <mergeCell ref="D6:F6"/>
    <mergeCell ref="G6:H6"/>
    <mergeCell ref="I6:K6"/>
    <mergeCell ref="A1:K1"/>
    <mergeCell ref="A2:K2"/>
    <mergeCell ref="A3:K3"/>
    <mergeCell ref="A5:C5"/>
    <mergeCell ref="D5:K5"/>
  </mergeCells>
  <phoneticPr fontId="11" type="noConversion"/>
  <pageMargins left="0.35433070866141736" right="0.35433070866141736" top="0.39370078740157483" bottom="0.39370078740157483" header="0.51181102362204722" footer="0.5118110236220472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3</vt:i4>
      </vt:variant>
    </vt:vector>
  </HeadingPairs>
  <TitlesOfParts>
    <vt:vector size="15" baseType="lpstr">
      <vt:lpstr>1.培训类</vt:lpstr>
      <vt:lpstr>2.信息系统建设维护</vt:lpstr>
      <vt:lpstr>3.研究类</vt:lpstr>
      <vt:lpstr>4.基建修缮类</vt:lpstr>
      <vt:lpstr>5.购置类</vt:lpstr>
      <vt:lpstr>6.纪检监察类</vt:lpstr>
      <vt:lpstr>7.国际文化交流类</vt:lpstr>
      <vt:lpstr>8.展览类</vt:lpstr>
      <vt:lpstr>9.宣传类</vt:lpstr>
      <vt:lpstr>10.补助经费类</vt:lpstr>
      <vt:lpstr>11.技术考试竞赛类</vt:lpstr>
      <vt:lpstr>12.综合类</vt:lpstr>
      <vt:lpstr>'1.培训类'!Print_Area</vt:lpstr>
      <vt:lpstr>'2.信息系统建设维护'!Print_Area</vt:lpstr>
      <vt:lpstr>'3.研究类'!Print_Area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2021-04-15T09:46:45Z</cp:lastPrinted>
  <dcterms:created xsi:type="dcterms:W3CDTF">2018-03-28T06:56:00Z</dcterms:created>
  <dcterms:modified xsi:type="dcterms:W3CDTF">2021-05-29T06:18:36Z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