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2020年普通公路工程尾款——项目支出绩效自评表" sheetId="25" r:id="rId1"/>
  </sheets>
  <definedNames>
    <definedName name="_xlnm.Print_Area" localSheetId="0">'2020年普通公路工程尾款——项目支出绩效自评表'!$A$1:$K$21</definedName>
  </definedNames>
  <calcPr calcId="144525"/>
</workbook>
</file>

<file path=xl/sharedStrings.xml><?xml version="1.0" encoding="utf-8"?>
<sst xmlns="http://schemas.openxmlformats.org/spreadsheetml/2006/main" count="65" uniqueCount="60">
  <si>
    <r>
      <rPr>
        <b/>
        <sz val="18"/>
        <color indexed="8"/>
        <rFont val="宋体"/>
        <charset val="134"/>
      </rPr>
      <t>项目支出绩效自评表</t>
    </r>
    <r>
      <rPr>
        <sz val="18"/>
        <color indexed="8"/>
        <rFont val="宋体"/>
        <charset val="134"/>
      </rPr>
      <t xml:space="preserve"> </t>
    </r>
  </si>
  <si>
    <t>（2020年度）</t>
  </si>
  <si>
    <t>项目名称</t>
  </si>
  <si>
    <t>2020年普通公路工程尾款</t>
  </si>
  <si>
    <t>主管部门及代码</t>
  </si>
  <si>
    <r>
      <rPr>
        <sz val="11"/>
        <color theme="1"/>
        <rFont val="宋体"/>
        <charset val="134"/>
        <scheme val="minor"/>
      </rPr>
      <t>北京市交通委员会1</t>
    </r>
    <r>
      <rPr>
        <sz val="11"/>
        <color rgb="FF000000"/>
        <rFont val="宋体"/>
        <charset val="134"/>
        <scheme val="minor"/>
      </rPr>
      <t>70</t>
    </r>
  </si>
  <si>
    <t>实施单位</t>
  </si>
  <si>
    <t>北京市交通委员会门头沟公路分局</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</si>
  <si>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</si>
  <si>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</si>
  <si>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</si>
  <si>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</si>
  <si>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</si>
  <si>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</si>
  <si>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</si>
  <si>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</si>
  <si>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</si>
  <si>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</si>
  <si>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</si>
  <si>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</si>
  <si>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</si>
  <si>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</si>
  <si>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</si>
  <si>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</si>
  <si>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按照交通委相关要求，申请已经过交通委决算评审且质保期到期的项目及已完工未支付到概算批复80%的项目，工程尾款已经过一审的项目按照概算95%申请并拨付资金，未批决算的项目按照概算80%申请并拨付资金，已经过二审并且质保期到期的项目按照审定金额申请并拨付资金。
工程尾款支付项目共13项，分别为108辅线提级改造、石担路预防性养护工程、G234(潭王路)预防性养护工程、大镇路大修工程、空军雷达第二旅南苑营进出口道路改造工程、108国道（鲁家滩村-南村）工程（二期）、上苇甸路大修、门头沟路大修、108国道辅线大修工程、达洪路大修、双黄路大修、王平村桥大修工程、卧龙岗过街天桥。
工程尾款申请并拨付后，有效的确保了在工程完工后尾款的清理与支付，确保了各参建单位的资金利益。</t>
  </si>
  <si>
    <t>根据交通委《2020年普通公路建设养护工程尾款第一批分解计划[京交函〔2020〕644号]》及财政资金到位情况，分局于2020年12月中旬完成11项工程尾款支付，共计4410万元。其中：支付108国道（鲁家滩村-南村）（二期）工程尾款1780.035220万元；支付卧龙岗天桥工程尾款47.104956万元；支付上苇甸路（K0+000-K6+000）大修工程尾款153.103902万元；支付门头沟路（k0+000-k2+547.090）大修工程尾款162.973998万元；支付108辅线（K0+000-K4+523、K6+500-K14+720）大修工程尾款507.542777万元；支付达洪路（K0+000-K6+953）大修工程尾款282.748242万元；支付双黄路（k0+000-k7+156）大修工程尾款225.126316万元；支付大镇路（K0+000-K4+073）大修工程尾款417.019515万元；支付潭柘寺镇空军雷达第二旅南苑营进出口道路改造工程尾款272.377385万元；支付G109国道王平村桥大修工程尾款61.967689万元；支付G108国道辅线提级改造工程尾款500万元。                                                                                                                                                                                                            
综上，2020年普通公路工程尾款项目预算批复资金到位4410万元，实际支出4410万元，支出率100%。</t>
  </si>
  <si>
    <t>绩效指标</t>
  </si>
  <si>
    <t>一级指标</t>
  </si>
  <si>
    <t>二级指标</t>
  </si>
  <si>
    <t>三级指标</t>
  </si>
  <si>
    <t>分值</t>
  </si>
  <si>
    <t>年度指标值(A)</t>
  </si>
  <si>
    <t>全年实际值(B)</t>
  </si>
  <si>
    <t>未完成原因分析</t>
  </si>
  <si>
    <t>产
出
指
标
(50分)</t>
  </si>
  <si>
    <t>数量指标
（15分）</t>
  </si>
  <si>
    <t>工程尾款支付项目数</t>
  </si>
  <si>
    <t>13项工程，包括108辅线提级改造、石担路预防性养护工程、G234(潭王路)预防性养护工程、大镇路大修工程、空军雷达第二旅南苑营进出口道路改造工程、108国道（鲁家滩村-南村）工程（二期）、上苇甸路大修、门头沟路大修、108国道辅线大修工程、达洪路大修、双黄路大修、王平村桥大修工程、卧龙岗过街天桥</t>
  </si>
  <si>
    <t>11项工程：108国道（鲁家滩村-南村）二期工程、卧龙岗天桥工程、上苇甸路（K0+000-K6+000）大修工程、门头沟路（k0+000-k2+547.090）大修工程、108辅线（K0+000-K4+523、K6+500-K14+720）大修工程、达洪路（K0+000-K6+953）大修工程、双黄路（k0+000-k7+156）大修工程、大镇路（K0+000-K4+073）大修工程、潭柘寺镇空军雷达第二旅南苑营进出口道路改造工程、G109国道王平村桥大修工程、G108国道辅线提级改造工程</t>
  </si>
  <si>
    <t>完成值达到指标值，记满分；未达到指标值，按B/A或A/B*该指标分值记分。(即较小的数/大数*该指标分值）。</t>
  </si>
  <si>
    <t>石担路预防性养护工程、G234(潭王路)预防性养护工程，被抽中二审，计划处下达的尾款计划已除去该二项工程。</t>
  </si>
  <si>
    <t>质量指标
（13分）</t>
  </si>
  <si>
    <t>工程尾款支付条件</t>
  </si>
  <si>
    <t>工程尾款已经过一审的项目按照概算95%申请并拨付资金，未批决算的项目按照概算80%申请并拨付资金，已经过二审并且质保期到期的项目按照审定金额申请并拨付资金</t>
  </si>
  <si>
    <t>工程尾款资金支付率</t>
  </si>
  <si>
    <t>时效指标
（12分）</t>
  </si>
  <si>
    <t>尾款支付完成时间</t>
  </si>
  <si>
    <t>按照资金计划安排支付，于2020年11月30日前完成全部工作</t>
  </si>
  <si>
    <t>4380.364312万元于2020年6月完成支付；29.635688万元于2020年12月上旬完成支付</t>
  </si>
  <si>
    <t>成本指标
（10分）</t>
  </si>
  <si>
    <t>项目预算控制数</t>
  </si>
  <si>
    <t>4410万元</t>
  </si>
  <si>
    <t>在预算控制范围内得满分，超出预算按A/B*该指标分值计分</t>
  </si>
  <si>
    <t>效
果
指
标
(40分)</t>
  </si>
  <si>
    <t>效益指标
（40分）</t>
  </si>
  <si>
    <t>社会效益</t>
  </si>
  <si>
    <t>可有效的确保工程完工后尾款的清理与支付，确保各参建单位的资金利益</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</si>
  <si>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</si>
  <si>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</si>
  <si>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总分</t>
  </si>
</sst>
</file>

<file path=xl/styles.xml><?xml version="1.0" encoding="utf-8"?>
<styleSheet xmlns="http://schemas.openxmlformats.org/spreadsheetml/2006/main">
  <numFmts count="5">
    <numFmt numFmtId="42" formatCode="_ &quot;￥&quot;* #,##0_ ;_ &quot;￥&quot;* \-#,##0_ ;_ &quot;￥&quot;* &quot;-&quot;_ ;_ @_ "/>
    <numFmt numFmtId="176" formatCode="0.00_ "/>
    <numFmt numFmtId="43" formatCode="_ * #,##0.00_ ;_ * \-#,##0.00_ ;_ * &quot;-&quot;??_ ;_ @_ "/>
    <numFmt numFmtId="41" formatCode="_ * #,##0_ ;_ * \-#,##0_ ;_ * &quot;-&quot;_ ;_ @_ "/>
    <numFmt numFmtId="44" formatCode="_ &quot;￥&quot;* #,##0.00_ ;_ &quot;￥&quot;* \-#,##0.00_ ;_ &quot;￥&quot;* &quot;-&quot;??_ ;_ @_ "/>
  </numFmts>
  <fonts count="34">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color indexed="8"/>
      <name val="宋体"/>
      <charset val="134"/>
      <scheme val="minor"/>
    </font>
    <font>
      <sz val="11"/>
      <name val="宋体"/>
      <charset val="134"/>
      <scheme val="minor"/>
    </font>
    <font>
      <b/>
      <sz val="11"/>
      <color theme="1"/>
      <name val="宋体"/>
      <charset val="134"/>
      <scheme val="minor"/>
    </font>
    <font>
      <sz val="11"/>
      <color rgb="FFFF0000"/>
      <name val="宋体"/>
      <charset val="0"/>
      <scheme val="minor"/>
    </font>
    <font>
      <b/>
      <sz val="18"/>
      <color theme="3"/>
      <name val="宋体"/>
      <charset val="134"/>
      <scheme val="minor"/>
    </font>
    <font>
      <sz val="12"/>
      <color theme="1"/>
      <name val="宋体"/>
      <charset val="134"/>
      <scheme val="minor"/>
    </font>
    <font>
      <sz val="10"/>
      <name val="Arial"/>
      <charset val="134"/>
    </font>
    <font>
      <u/>
      <sz val="11"/>
      <color rgb="FF800080"/>
      <name val="宋体"/>
      <charset val="0"/>
      <scheme val="minor"/>
    </font>
    <font>
      <sz val="11"/>
      <color theme="1"/>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indexed="8"/>
      <name val="宋体"/>
      <charset val="134"/>
    </font>
    <font>
      <sz val="12"/>
      <name val="宋体"/>
      <charset val="134"/>
    </font>
    <font>
      <b/>
      <sz val="11"/>
      <color rgb="FFFFFFFF"/>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u/>
      <sz val="11"/>
      <color rgb="FF0000FF"/>
      <name val="宋体"/>
      <charset val="0"/>
      <scheme val="minor"/>
    </font>
    <font>
      <sz val="11"/>
      <color rgb="FF006100"/>
      <name val="宋体"/>
      <charset val="0"/>
      <scheme val="minor"/>
    </font>
    <font>
      <b/>
      <sz val="11"/>
      <color theme="3"/>
      <name val="宋体"/>
      <charset val="134"/>
      <scheme val="minor"/>
    </font>
    <font>
      <b/>
      <sz val="11"/>
      <color theme="1"/>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rgb="FF000000"/>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599993896298105"/>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5" fillId="16" borderId="0" applyNumberFormat="0" applyBorder="0" applyAlignment="0" applyProtection="0">
      <alignment vertical="center"/>
    </xf>
    <xf numFmtId="0" fontId="18"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2" borderId="0" applyNumberFormat="0" applyBorder="0" applyAlignment="0" applyProtection="0">
      <alignment vertical="center"/>
    </xf>
    <xf numFmtId="0" fontId="19" fillId="6" borderId="0" applyNumberFormat="0" applyBorder="0" applyAlignment="0" applyProtection="0">
      <alignment vertical="center"/>
    </xf>
    <xf numFmtId="43" fontId="2" fillId="0" borderId="0" applyFont="0" applyFill="0" applyBorder="0" applyAlignment="0" applyProtection="0">
      <alignment vertical="center"/>
    </xf>
    <xf numFmtId="0" fontId="17" fillId="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3" fillId="0" borderId="0"/>
    <xf numFmtId="0" fontId="0" fillId="21" borderId="19" applyNumberFormat="0" applyFont="0" applyAlignment="0" applyProtection="0">
      <alignment vertical="center"/>
    </xf>
    <xf numFmtId="0" fontId="17" fillId="25" borderId="0" applyNumberFormat="0" applyBorder="0" applyAlignment="0" applyProtection="0">
      <alignment vertical="center"/>
    </xf>
    <xf numFmtId="0" fontId="2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22" applyNumberFormat="0" applyFill="0" applyAlignment="0" applyProtection="0">
      <alignment vertical="center"/>
    </xf>
    <xf numFmtId="0" fontId="32" fillId="0" borderId="22" applyNumberFormat="0" applyFill="0" applyAlignment="0" applyProtection="0">
      <alignment vertical="center"/>
    </xf>
    <xf numFmtId="0" fontId="17" fillId="24" borderId="0" applyNumberFormat="0" applyBorder="0" applyAlignment="0" applyProtection="0">
      <alignment vertical="center"/>
    </xf>
    <xf numFmtId="0" fontId="28" fillId="0" borderId="20" applyNumberFormat="0" applyFill="0" applyAlignment="0" applyProtection="0">
      <alignment vertical="center"/>
    </xf>
    <xf numFmtId="0" fontId="17" fillId="23" borderId="0" applyNumberFormat="0" applyBorder="0" applyAlignment="0" applyProtection="0">
      <alignment vertical="center"/>
    </xf>
    <xf numFmtId="0" fontId="24" fillId="20" borderId="18" applyNumberFormat="0" applyAlignment="0" applyProtection="0">
      <alignment vertical="center"/>
    </xf>
    <xf numFmtId="0" fontId="23" fillId="20" borderId="16" applyNumberFormat="0" applyAlignment="0" applyProtection="0">
      <alignment vertical="center"/>
    </xf>
    <xf numFmtId="0" fontId="22" fillId="15" borderId="17" applyNumberFormat="0" applyAlignment="0" applyProtection="0">
      <alignment vertical="center"/>
    </xf>
    <xf numFmtId="0" fontId="15" fillId="30" borderId="0" applyNumberFormat="0" applyBorder="0" applyAlignment="0" applyProtection="0">
      <alignment vertical="center"/>
    </xf>
    <xf numFmtId="0" fontId="17" fillId="29" borderId="0" applyNumberFormat="0" applyBorder="0" applyAlignment="0" applyProtection="0">
      <alignment vertical="center"/>
    </xf>
    <xf numFmtId="0" fontId="31" fillId="0" borderId="23" applyNumberFormat="0" applyFill="0" applyAlignment="0" applyProtection="0">
      <alignment vertical="center"/>
    </xf>
    <xf numFmtId="0" fontId="29" fillId="0" borderId="21" applyNumberFormat="0" applyFill="0" applyAlignment="0" applyProtection="0">
      <alignment vertical="center"/>
    </xf>
    <xf numFmtId="0" fontId="27" fillId="27" borderId="0" applyNumberFormat="0" applyBorder="0" applyAlignment="0" applyProtection="0">
      <alignment vertical="center"/>
    </xf>
    <xf numFmtId="0" fontId="16" fillId="3" borderId="0" applyNumberFormat="0" applyBorder="0" applyAlignment="0" applyProtection="0">
      <alignment vertical="center"/>
    </xf>
    <xf numFmtId="0" fontId="15" fillId="26" borderId="0" applyNumberFormat="0" applyBorder="0" applyAlignment="0" applyProtection="0">
      <alignment vertical="center"/>
    </xf>
    <xf numFmtId="0" fontId="17" fillId="11" borderId="0" applyNumberFormat="0" applyBorder="0" applyAlignment="0" applyProtection="0">
      <alignment vertical="center"/>
    </xf>
    <xf numFmtId="0" fontId="21" fillId="0" borderId="0"/>
    <xf numFmtId="0" fontId="15" fillId="19" borderId="0" applyNumberFormat="0" applyBorder="0" applyAlignment="0" applyProtection="0">
      <alignment vertical="center"/>
    </xf>
    <xf numFmtId="0" fontId="15" fillId="32" borderId="0" applyNumberFormat="0" applyBorder="0" applyAlignment="0" applyProtection="0">
      <alignment vertical="center"/>
    </xf>
    <xf numFmtId="0" fontId="15" fillId="10" borderId="0" applyNumberFormat="0" applyBorder="0" applyAlignment="0" applyProtection="0">
      <alignment vertical="center"/>
    </xf>
    <xf numFmtId="0" fontId="15" fillId="22" borderId="0" applyNumberFormat="0" applyBorder="0" applyAlignment="0" applyProtection="0">
      <alignment vertical="center"/>
    </xf>
    <xf numFmtId="0" fontId="17" fillId="14" borderId="0" applyNumberFormat="0" applyBorder="0" applyAlignment="0" applyProtection="0">
      <alignment vertical="center"/>
    </xf>
    <xf numFmtId="0" fontId="17" fillId="28" borderId="0" applyNumberFormat="0" applyBorder="0" applyAlignment="0" applyProtection="0">
      <alignment vertical="center"/>
    </xf>
    <xf numFmtId="0" fontId="15" fillId="18" borderId="0" applyNumberFormat="0" applyBorder="0" applyAlignment="0" applyProtection="0">
      <alignment vertical="center"/>
    </xf>
    <xf numFmtId="0" fontId="15" fillId="9" borderId="0" applyNumberFormat="0" applyBorder="0" applyAlignment="0" applyProtection="0">
      <alignment vertical="center"/>
    </xf>
    <xf numFmtId="0" fontId="17" fillId="8" borderId="0" applyNumberFormat="0" applyBorder="0" applyAlignment="0" applyProtection="0">
      <alignment vertical="center"/>
    </xf>
    <xf numFmtId="0" fontId="21" fillId="0" borderId="0"/>
    <xf numFmtId="0" fontId="15" fillId="2" borderId="0" applyNumberFormat="0" applyBorder="0" applyAlignment="0" applyProtection="0">
      <alignment vertical="center"/>
    </xf>
    <xf numFmtId="0" fontId="17" fillId="31" borderId="0" applyNumberFormat="0" applyBorder="0" applyAlignment="0" applyProtection="0">
      <alignment vertical="center"/>
    </xf>
    <xf numFmtId="0" fontId="17" fillId="7" borderId="0" applyNumberFormat="0" applyBorder="0" applyAlignment="0" applyProtection="0">
      <alignment vertical="center"/>
    </xf>
    <xf numFmtId="0" fontId="21" fillId="0" borderId="0"/>
    <xf numFmtId="0" fontId="15" fillId="17" borderId="0" applyNumberFormat="0" applyBorder="0" applyAlignment="0" applyProtection="0">
      <alignment vertical="center"/>
    </xf>
    <xf numFmtId="0" fontId="17" fillId="13" borderId="0" applyNumberFormat="0" applyBorder="0" applyAlignment="0" applyProtection="0">
      <alignment vertical="center"/>
    </xf>
    <xf numFmtId="0" fontId="21" fillId="0" borderId="0"/>
    <xf numFmtId="0" fontId="2" fillId="0" borderId="0">
      <alignment vertical="center"/>
    </xf>
    <xf numFmtId="0" fontId="2" fillId="0" borderId="0">
      <alignment vertical="center"/>
    </xf>
    <xf numFmtId="43" fontId="20" fillId="0" borderId="0" applyFont="0" applyFill="0" applyBorder="0" applyAlignment="0" applyProtection="0">
      <alignment vertical="center"/>
    </xf>
    <xf numFmtId="0" fontId="2" fillId="0" borderId="0"/>
    <xf numFmtId="0" fontId="2" fillId="0" borderId="0"/>
    <xf numFmtId="0" fontId="20" fillId="0" borderId="0"/>
    <xf numFmtId="0" fontId="20" fillId="0" borderId="0">
      <alignment vertical="center"/>
    </xf>
    <xf numFmtId="0" fontId="12" fillId="0" borderId="0"/>
  </cellStyleXfs>
  <cellXfs count="8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pplyBorder="1">
      <alignment vertical="center"/>
    </xf>
    <xf numFmtId="0" fontId="0" fillId="0" borderId="0" xfId="0" applyFont="1">
      <alignment vertical="center"/>
    </xf>
    <xf numFmtId="0" fontId="0" fillId="0" borderId="0" xfId="0" applyAlignment="1">
      <alignment horizontal="center" vertical="center"/>
    </xf>
    <xf numFmtId="0" fontId="0" fillId="0" borderId="0" xfId="0" applyFill="1"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vertical="center"/>
    </xf>
    <xf numFmtId="0" fontId="2" fillId="0" borderId="8" xfId="0" applyFont="1" applyBorder="1" applyAlignment="1">
      <alignment horizontal="center" vertical="center"/>
    </xf>
    <xf numFmtId="0" fontId="2" fillId="0" borderId="8"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2" xfId="0" applyFont="1" applyBorder="1" applyAlignment="1">
      <alignment horizontal="center" vertical="center"/>
    </xf>
    <xf numFmtId="0" fontId="7" fillId="0" borderId="8" xfId="0" applyFont="1" applyBorder="1" applyAlignment="1">
      <alignment horizontal="center" vertical="center"/>
    </xf>
    <xf numFmtId="0" fontId="7" fillId="0" borderId="8" xfId="0" applyFont="1" applyBorder="1" applyAlignment="1">
      <alignment vertical="center"/>
    </xf>
    <xf numFmtId="0" fontId="8" fillId="0" borderId="8" xfId="47" applyFont="1" applyBorder="1" applyAlignment="1">
      <alignment horizontal="right" vertical="center" wrapText="1"/>
    </xf>
    <xf numFmtId="0" fontId="8" fillId="0" borderId="8" xfId="47" applyFont="1" applyFill="1" applyBorder="1" applyAlignment="1">
      <alignment horizontal="righ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2" xfId="0" applyNumberFormat="1" applyFont="1" applyBorder="1" applyAlignment="1">
      <alignment horizontal="left" vertical="top" wrapText="1"/>
    </xf>
    <xf numFmtId="0" fontId="2" fillId="0" borderId="3" xfId="0" applyNumberFormat="1" applyFont="1" applyBorder="1" applyAlignment="1">
      <alignment horizontal="left" vertical="top"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2" xfId="47" applyFont="1" applyBorder="1" applyAlignment="1">
      <alignment vertical="center" wrapText="1"/>
    </xf>
    <xf numFmtId="0" fontId="2" fillId="0" borderId="8" xfId="58" applyFont="1" applyFill="1" applyBorder="1" applyAlignment="1">
      <alignment horizontal="center" vertical="center" wrapText="1"/>
    </xf>
    <xf numFmtId="0" fontId="2" fillId="0" borderId="8" xfId="58" applyFont="1" applyFill="1" applyBorder="1" applyAlignment="1">
      <alignment vertical="center" wrapText="1"/>
    </xf>
    <xf numFmtId="0" fontId="8" fillId="0" borderId="15" xfId="54" applyFont="1" applyBorder="1" applyAlignment="1">
      <alignment horizontal="center" vertical="center" wrapText="1"/>
    </xf>
    <xf numFmtId="0" fontId="2" fillId="0" borderId="8" xfId="58" applyFont="1" applyBorder="1" applyAlignment="1">
      <alignment horizontal="center" vertical="center" wrapText="1"/>
    </xf>
    <xf numFmtId="0" fontId="2" fillId="0" borderId="8" xfId="58" applyFont="1" applyFill="1" applyBorder="1" applyAlignment="1">
      <alignment horizontal="left" vertical="top" wrapText="1"/>
    </xf>
    <xf numFmtId="0" fontId="8" fillId="0" borderId="14" xfId="54" applyFont="1" applyBorder="1" applyAlignment="1">
      <alignment horizontal="center" vertical="center" wrapText="1"/>
    </xf>
    <xf numFmtId="9" fontId="2" fillId="0" borderId="8" xfId="58" applyNumberFormat="1" applyFont="1" applyFill="1" applyBorder="1" applyAlignment="1">
      <alignment horizontal="center" vertical="center" wrapText="1"/>
    </xf>
    <xf numFmtId="31" fontId="2" fillId="0" borderId="8" xfId="58" applyNumberFormat="1" applyFont="1" applyFill="1" applyBorder="1" applyAlignment="1">
      <alignment horizontal="left" vertical="center" wrapText="1"/>
    </xf>
    <xf numFmtId="0" fontId="8" fillId="0" borderId="8" xfId="58" applyFont="1" applyFill="1" applyBorder="1" applyAlignment="1">
      <alignment horizontal="center" vertical="center" wrapText="1"/>
    </xf>
    <xf numFmtId="0" fontId="2" fillId="0" borderId="8" xfId="58" applyFont="1" applyFill="1" applyBorder="1" applyAlignment="1">
      <alignment horizontal="left" vertical="center" wrapText="1"/>
    </xf>
    <xf numFmtId="0" fontId="9" fillId="0" borderId="8" xfId="0" applyFont="1" applyBorder="1" applyAlignment="1">
      <alignment horizontal="center" vertical="center"/>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0" fillId="0" borderId="0" xfId="0" applyFont="1" applyAlignment="1">
      <alignment horizontal="center" vertical="center"/>
    </xf>
    <xf numFmtId="0" fontId="0" fillId="0" borderId="0" xfId="0" applyFont="1" applyFill="1" applyAlignment="1">
      <alignment horizontal="center" vertical="center"/>
    </xf>
    <xf numFmtId="176" fontId="0" fillId="0" borderId="1" xfId="0" applyNumberFormat="1" applyBorder="1" applyAlignment="1">
      <alignment horizontal="center" vertical="center" wrapText="1"/>
    </xf>
    <xf numFmtId="0" fontId="2" fillId="0" borderId="8" xfId="0" applyFont="1" applyFill="1" applyBorder="1" applyAlignment="1">
      <alignment horizontal="center" vertical="center" wrapText="1"/>
    </xf>
    <xf numFmtId="176" fontId="2" fillId="0" borderId="8" xfId="0" applyNumberFormat="1"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9" fontId="2" fillId="0" borderId="8" xfId="0" applyNumberFormat="1" applyFont="1" applyFill="1" applyBorder="1" applyAlignment="1" applyProtection="1">
      <alignment horizontal="center" vertical="center"/>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NumberFormat="1" applyFont="1" applyBorder="1" applyAlignment="1">
      <alignment horizontal="left" vertical="top" wrapText="1"/>
    </xf>
    <xf numFmtId="0" fontId="2" fillId="0" borderId="4" xfId="0" applyFont="1" applyBorder="1" applyAlignment="1">
      <alignment horizontal="center" vertical="center" wrapText="1"/>
    </xf>
    <xf numFmtId="0" fontId="2" fillId="0" borderId="0" xfId="0" applyFont="1" applyAlignment="1">
      <alignment horizontal="center" vertical="center"/>
    </xf>
    <xf numFmtId="176" fontId="0" fillId="0" borderId="0" xfId="0" applyNumberFormat="1" applyFont="1" applyAlignment="1">
      <alignment horizontal="center" vertical="center" wrapText="1"/>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85" zoomScaleNormal="100" zoomScaleSheetLayoutView="85" topLeftCell="A3" workbookViewId="0">
      <selection activeCell="H20" sqref="H20:I20"/>
    </sheetView>
  </sheetViews>
  <sheetFormatPr defaultColWidth="9" defaultRowHeight="14"/>
  <cols>
    <col min="1" max="1" width="4.12727272727273" customWidth="1"/>
    <col min="2" max="3" width="9.25454545454545" customWidth="1"/>
    <col min="4" max="4" width="21.8727272727273" customWidth="1"/>
    <col min="5" max="5" width="16.8727272727273" style="5" customWidth="1"/>
    <col min="6" max="6" width="21.1727272727273" style="5" customWidth="1"/>
    <col min="7" max="7" width="23.6272727272727" style="6" customWidth="1"/>
    <col min="8" max="9" width="15.7181818181818" customWidth="1"/>
    <col min="10" max="10" width="8.62727272727273" style="7" customWidth="1"/>
    <col min="11" max="11" width="15.1272727272727" customWidth="1"/>
  </cols>
  <sheetData>
    <row r="1" ht="21" spans="1:11">
      <c r="A1" s="8"/>
      <c r="B1" s="8"/>
      <c r="C1" s="8"/>
      <c r="D1" s="8"/>
      <c r="E1" s="8"/>
      <c r="F1" s="8"/>
      <c r="G1" s="8"/>
      <c r="H1" s="8"/>
      <c r="I1" s="8"/>
      <c r="J1" s="8"/>
      <c r="K1" s="8"/>
    </row>
    <row r="2" ht="23" spans="1:11">
      <c r="A2" s="9" t="s">
        <v>0</v>
      </c>
      <c r="B2" s="10"/>
      <c r="C2" s="10"/>
      <c r="D2" s="10"/>
      <c r="E2" s="10"/>
      <c r="F2" s="10"/>
      <c r="G2" s="10"/>
      <c r="H2" s="10"/>
      <c r="I2" s="10"/>
      <c r="J2" s="10"/>
      <c r="K2" s="10"/>
    </row>
    <row r="3" s="1" customFormat="1" ht="23" spans="1:11">
      <c r="A3" s="11" t="s">
        <v>1</v>
      </c>
      <c r="B3" s="11"/>
      <c r="C3" s="11"/>
      <c r="D3" s="11"/>
      <c r="E3" s="11"/>
      <c r="F3" s="11"/>
      <c r="G3" s="11"/>
      <c r="H3" s="11"/>
      <c r="I3" s="11"/>
      <c r="J3" s="11"/>
      <c r="K3" s="11"/>
    </row>
    <row r="4" ht="8.25" customHeight="1" spans="1:11">
      <c r="A4" s="12"/>
      <c r="B4" s="12"/>
      <c r="C4" s="12"/>
      <c r="D4" s="12"/>
      <c r="E4" s="13"/>
      <c r="F4" s="13"/>
      <c r="G4" s="14"/>
      <c r="H4" s="12"/>
      <c r="I4" s="12"/>
      <c r="J4" s="67"/>
      <c r="K4" s="12"/>
    </row>
    <row r="5" s="2" customFormat="1" ht="20.25" customHeight="1" spans="1:11">
      <c r="A5" s="15" t="s">
        <v>2</v>
      </c>
      <c r="B5" s="16"/>
      <c r="C5" s="17"/>
      <c r="D5" s="15" t="s">
        <v>3</v>
      </c>
      <c r="E5" s="16"/>
      <c r="F5" s="16"/>
      <c r="G5" s="16"/>
      <c r="H5" s="16"/>
      <c r="I5" s="16"/>
      <c r="J5" s="16"/>
      <c r="K5" s="17"/>
    </row>
    <row r="6" s="2" customFormat="1" ht="20.25" customHeight="1" spans="1:11">
      <c r="A6" s="15" t="s">
        <v>4</v>
      </c>
      <c r="B6" s="16"/>
      <c r="C6" s="17"/>
      <c r="D6" s="15" t="s">
        <v>5</v>
      </c>
      <c r="E6" s="16"/>
      <c r="F6" s="17"/>
      <c r="G6" s="15" t="s">
        <v>6</v>
      </c>
      <c r="H6" s="17"/>
      <c r="I6" s="15" t="s">
        <v>7</v>
      </c>
      <c r="J6" s="16"/>
      <c r="K6" s="17"/>
    </row>
    <row r="7" s="2" customFormat="1" ht="24.95" customHeight="1" spans="1:11">
      <c r="A7" s="18" t="s">
        <v>8</v>
      </c>
      <c r="B7" s="19"/>
      <c r="C7" s="20"/>
      <c r="D7" s="21"/>
      <c r="E7" s="22" t="s">
        <v>9</v>
      </c>
      <c r="F7" s="22" t="s">
        <v>10</v>
      </c>
      <c r="G7" s="23" t="s">
        <v>11</v>
      </c>
      <c r="H7" s="24" t="s">
        <v>12</v>
      </c>
      <c r="I7" s="68" t="s">
        <v>13</v>
      </c>
      <c r="J7" s="69" t="s">
        <v>14</v>
      </c>
      <c r="K7" s="22" t="s">
        <v>15</v>
      </c>
    </row>
    <row r="8" s="2" customFormat="1" ht="17.25" customHeight="1" spans="1:11">
      <c r="A8" s="25"/>
      <c r="B8" s="26"/>
      <c r="C8" s="27"/>
      <c r="D8" s="15" t="s">
        <v>16</v>
      </c>
      <c r="E8" s="22">
        <v>4410</v>
      </c>
      <c r="F8" s="22">
        <v>4410</v>
      </c>
      <c r="G8" s="22">
        <v>4410</v>
      </c>
      <c r="H8" s="22">
        <v>10</v>
      </c>
      <c r="I8" s="70">
        <f>+G8/F8</f>
        <v>1</v>
      </c>
      <c r="J8" s="69">
        <f>IF(H8*I8&lt;10,H8*I8,10)</f>
        <v>10</v>
      </c>
      <c r="K8" s="71" t="s">
        <v>17</v>
      </c>
    </row>
    <row r="9" s="2" customFormat="1" ht="18" customHeight="1" spans="1:11">
      <c r="A9" s="25"/>
      <c r="B9" s="26"/>
      <c r="C9" s="27"/>
      <c r="D9" s="28" t="s">
        <v>18</v>
      </c>
      <c r="E9" s="22">
        <v>4410</v>
      </c>
      <c r="F9" s="22">
        <v>4410</v>
      </c>
      <c r="G9" s="22">
        <v>4410</v>
      </c>
      <c r="H9" s="22">
        <v>10</v>
      </c>
      <c r="I9" s="72">
        <v>1</v>
      </c>
      <c r="J9" s="69">
        <v>10</v>
      </c>
      <c r="K9" s="73"/>
    </row>
    <row r="10" s="2" customFormat="1" ht="18" customHeight="1" spans="1:11">
      <c r="A10" s="25"/>
      <c r="B10" s="26"/>
      <c r="C10" s="27"/>
      <c r="D10" s="29" t="s">
        <v>19</v>
      </c>
      <c r="E10" s="30"/>
      <c r="F10" s="31"/>
      <c r="G10" s="32"/>
      <c r="H10" s="22"/>
      <c r="I10" s="22"/>
      <c r="J10" s="22"/>
      <c r="K10" s="73"/>
    </row>
    <row r="11" s="2" customFormat="1" ht="21.75" customHeight="1" spans="1:11">
      <c r="A11" s="33"/>
      <c r="B11" s="34"/>
      <c r="C11" s="35"/>
      <c r="D11" s="29" t="s">
        <v>20</v>
      </c>
      <c r="E11" s="36"/>
      <c r="F11" s="22"/>
      <c r="G11" s="23"/>
      <c r="H11" s="22"/>
      <c r="I11" s="22"/>
      <c r="J11" s="74"/>
      <c r="K11" s="75"/>
    </row>
    <row r="12" s="2" customFormat="1" ht="25.5" customHeight="1" spans="1:11">
      <c r="A12" s="37" t="s">
        <v>21</v>
      </c>
      <c r="B12" s="38" t="s">
        <v>22</v>
      </c>
      <c r="C12" s="39"/>
      <c r="D12" s="39"/>
      <c r="E12" s="39"/>
      <c r="F12" s="40"/>
      <c r="G12" s="38" t="s">
        <v>23</v>
      </c>
      <c r="H12" s="41"/>
      <c r="I12" s="41"/>
      <c r="J12" s="41"/>
      <c r="K12" s="76"/>
    </row>
    <row r="13" s="2" customFormat="1" ht="215" customHeight="1" spans="1:11">
      <c r="A13" s="42"/>
      <c r="B13" s="43" t="s">
        <v>24</v>
      </c>
      <c r="C13" s="44"/>
      <c r="D13" s="44"/>
      <c r="E13" s="44"/>
      <c r="F13" s="45"/>
      <c r="G13" s="46" t="s">
        <v>25</v>
      </c>
      <c r="H13" s="47"/>
      <c r="I13" s="47"/>
      <c r="J13" s="47"/>
      <c r="K13" s="77"/>
    </row>
    <row r="14" s="2" customFormat="1" ht="25.9" customHeight="1" spans="1:11">
      <c r="A14" s="37" t="s">
        <v>26</v>
      </c>
      <c r="B14" s="24" t="s">
        <v>27</v>
      </c>
      <c r="C14" s="22" t="s">
        <v>28</v>
      </c>
      <c r="D14" s="22" t="s">
        <v>29</v>
      </c>
      <c r="E14" s="22" t="s">
        <v>30</v>
      </c>
      <c r="F14" s="24" t="s">
        <v>31</v>
      </c>
      <c r="G14" s="23" t="s">
        <v>32</v>
      </c>
      <c r="H14" s="48" t="s">
        <v>15</v>
      </c>
      <c r="I14" s="78"/>
      <c r="J14" s="74" t="s">
        <v>14</v>
      </c>
      <c r="K14" s="24" t="s">
        <v>33</v>
      </c>
    </row>
    <row r="15" s="2" customFormat="1" ht="276" customHeight="1" spans="1:11">
      <c r="A15" s="49"/>
      <c r="B15" s="50" t="s">
        <v>34</v>
      </c>
      <c r="C15" s="50" t="s">
        <v>35</v>
      </c>
      <c r="D15" s="51" t="s">
        <v>36</v>
      </c>
      <c r="E15" s="52">
        <v>15</v>
      </c>
      <c r="F15" s="53" t="s">
        <v>37</v>
      </c>
      <c r="G15" s="53" t="s">
        <v>38</v>
      </c>
      <c r="H15" s="18" t="s">
        <v>39</v>
      </c>
      <c r="I15" s="20"/>
      <c r="J15" s="52">
        <v>12.69</v>
      </c>
      <c r="K15" s="24" t="s">
        <v>40</v>
      </c>
    </row>
    <row r="16" s="2" customFormat="1" ht="147" customHeight="1" spans="1:11">
      <c r="A16" s="49"/>
      <c r="B16" s="54"/>
      <c r="C16" s="50" t="s">
        <v>41</v>
      </c>
      <c r="D16" s="51" t="s">
        <v>42</v>
      </c>
      <c r="E16" s="55">
        <v>6.5</v>
      </c>
      <c r="F16" s="52" t="s">
        <v>43</v>
      </c>
      <c r="G16" s="56" t="s">
        <v>43</v>
      </c>
      <c r="H16" s="25"/>
      <c r="I16" s="27"/>
      <c r="J16" s="55">
        <v>6.5</v>
      </c>
      <c r="K16" s="24"/>
    </row>
    <row r="17" s="2" customFormat="1" spans="1:11">
      <c r="A17" s="49"/>
      <c r="B17" s="54"/>
      <c r="C17" s="57"/>
      <c r="D17" s="51" t="s">
        <v>44</v>
      </c>
      <c r="E17" s="55">
        <v>6.5</v>
      </c>
      <c r="F17" s="58">
        <v>1</v>
      </c>
      <c r="G17" s="58">
        <v>1</v>
      </c>
      <c r="H17" s="25"/>
      <c r="I17" s="27"/>
      <c r="J17" s="55">
        <v>6.5</v>
      </c>
      <c r="K17" s="24"/>
    </row>
    <row r="18" s="2" customFormat="1" ht="70" spans="1:11">
      <c r="A18" s="49"/>
      <c r="B18" s="54"/>
      <c r="C18" s="50" t="s">
        <v>45</v>
      </c>
      <c r="D18" s="51" t="s">
        <v>46</v>
      </c>
      <c r="E18" s="22">
        <v>12</v>
      </c>
      <c r="F18" s="59" t="s">
        <v>47</v>
      </c>
      <c r="G18" s="56" t="s">
        <v>48</v>
      </c>
      <c r="H18" s="33"/>
      <c r="I18" s="35"/>
      <c r="J18" s="52">
        <v>12</v>
      </c>
      <c r="K18" s="22"/>
    </row>
    <row r="19" s="2" customFormat="1" ht="56.25" customHeight="1" spans="1:11">
      <c r="A19" s="49"/>
      <c r="B19" s="54"/>
      <c r="C19" s="50" t="s">
        <v>49</v>
      </c>
      <c r="D19" s="51" t="s">
        <v>50</v>
      </c>
      <c r="E19" s="22">
        <v>10</v>
      </c>
      <c r="F19" s="60" t="s">
        <v>51</v>
      </c>
      <c r="G19" s="60" t="s">
        <v>51</v>
      </c>
      <c r="H19" s="18" t="s">
        <v>52</v>
      </c>
      <c r="I19" s="20"/>
      <c r="J19" s="52">
        <v>10</v>
      </c>
      <c r="K19" s="22"/>
    </row>
    <row r="20" s="2" customFormat="1" ht="187" customHeight="1" spans="1:11">
      <c r="A20" s="49"/>
      <c r="B20" s="50" t="s">
        <v>53</v>
      </c>
      <c r="C20" s="50" t="s">
        <v>54</v>
      </c>
      <c r="D20" s="51" t="s">
        <v>55</v>
      </c>
      <c r="E20" s="22">
        <v>40</v>
      </c>
      <c r="F20" s="61" t="s">
        <v>56</v>
      </c>
      <c r="G20" s="61" t="s">
        <v>56</v>
      </c>
      <c r="H20" s="18" t="s">
        <v>57</v>
      </c>
      <c r="I20" s="20"/>
      <c r="J20" s="79">
        <v>35</v>
      </c>
      <c r="K20" s="52" t="s">
        <v>58</v>
      </c>
    </row>
    <row r="21" s="2" customFormat="1" ht="25.5" customHeight="1" spans="1:11">
      <c r="A21" s="62" t="s">
        <v>59</v>
      </c>
      <c r="B21" s="62"/>
      <c r="C21" s="62"/>
      <c r="D21" s="62"/>
      <c r="E21" s="62"/>
      <c r="F21" s="62"/>
      <c r="G21" s="62"/>
      <c r="H21" s="62"/>
      <c r="I21" s="62"/>
      <c r="J21" s="74">
        <f>J8+SUM(J15:J20)</f>
        <v>92.69</v>
      </c>
      <c r="K21" s="36"/>
    </row>
    <row r="22" s="3" customFormat="1" spans="1:11">
      <c r="A22" s="63"/>
      <c r="B22" s="63"/>
      <c r="C22" s="63"/>
      <c r="D22" s="63"/>
      <c r="E22" s="63"/>
      <c r="F22" s="63"/>
      <c r="G22" s="63"/>
      <c r="H22" s="63"/>
      <c r="I22" s="63"/>
      <c r="J22" s="63"/>
      <c r="K22" s="63"/>
    </row>
    <row r="23" s="4" customFormat="1" spans="1:11">
      <c r="A23" s="64"/>
      <c r="B23" s="64"/>
      <c r="C23" s="64"/>
      <c r="D23" s="64"/>
      <c r="E23" s="64"/>
      <c r="F23" s="64"/>
      <c r="G23" s="64"/>
      <c r="H23" s="64"/>
      <c r="I23" s="64"/>
      <c r="J23" s="64"/>
      <c r="K23" s="64"/>
    </row>
    <row r="24" s="4" customFormat="1" spans="1:11">
      <c r="A24" s="64"/>
      <c r="B24" s="64"/>
      <c r="C24" s="64"/>
      <c r="D24" s="64"/>
      <c r="E24" s="64"/>
      <c r="F24" s="64"/>
      <c r="G24" s="64"/>
      <c r="H24" s="64"/>
      <c r="I24" s="64"/>
      <c r="J24" s="64"/>
      <c r="K24" s="64"/>
    </row>
    <row r="25" s="4" customFormat="1" spans="1:11">
      <c r="A25" s="63"/>
      <c r="B25" s="63"/>
      <c r="C25" s="63"/>
      <c r="D25" s="63"/>
      <c r="E25" s="63"/>
      <c r="F25" s="63"/>
      <c r="G25" s="63"/>
      <c r="H25" s="63"/>
      <c r="I25" s="63"/>
      <c r="J25" s="63"/>
      <c r="K25" s="63"/>
    </row>
    <row r="26" s="4" customFormat="1" spans="5:10">
      <c r="E26" s="65"/>
      <c r="F26" s="65"/>
      <c r="G26" s="66"/>
      <c r="J26" s="80"/>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9:I19"/>
    <mergeCell ref="H20:I20"/>
    <mergeCell ref="A21:I21"/>
    <mergeCell ref="A22:K22"/>
    <mergeCell ref="A23:K23"/>
    <mergeCell ref="A24:K24"/>
    <mergeCell ref="A25:K25"/>
    <mergeCell ref="A12:A13"/>
    <mergeCell ref="A14:A20"/>
    <mergeCell ref="B15:B19"/>
    <mergeCell ref="C16:C17"/>
    <mergeCell ref="K8:K11"/>
    <mergeCell ref="A7:C11"/>
    <mergeCell ref="H15:I18"/>
  </mergeCells>
  <pageMargins left="0.354330708661417" right="0.354330708661417" top="0.393700787401575" bottom="0.393700787401575" header="0.511811023622047" footer="0.511811023622047"/>
  <pageSetup paperSize="9" scale="60"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2020年普通公路工程尾款——项目支出绩效自评表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2021-06-02T06:43:33Z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